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2BD99A36-0093-4D1E-8308-82855BC00ABC}" xr6:coauthVersionLast="47" xr6:coauthVersionMax="47" xr10:uidLastSave="{00000000-0000-0000-0000-000000000000}"/>
  <bookViews>
    <workbookView xWindow="0" yWindow="312" windowWidth="23040" windowHeight="12048" xr2:uid="{00000000-000D-0000-FFFF-FFFF00000000}"/>
  </bookViews>
  <sheets>
    <sheet name="Advanced Practical Excel " sheetId="25" r:id="rId1"/>
    <sheet name="DashBoard" sheetId="9" r:id="rId2"/>
    <sheet name="Introduction " sheetId="15" r:id="rId3"/>
    <sheet name="Relatives Vs Absolute" sheetId="1" r:id="rId4"/>
    <sheet name="Range Name" sheetId="16" r:id="rId5"/>
    <sheet name="LOOKUP" sheetId="28" r:id="rId6"/>
    <sheet name="Hlookup" sheetId="18" r:id="rId7"/>
  </sheets>
  <externalReferences>
    <externalReference r:id="rId8"/>
    <externalReference r:id="rId9"/>
  </externalReferences>
  <definedNames>
    <definedName name="Category">'Range Name'!$C$79:$C$83</definedName>
    <definedName name="entertaitment">'Range Name'!$D$72</definedName>
    <definedName name="groceries">'Range Name'!$D$70</definedName>
    <definedName name="item_Name">'Range Name'!$B$15:$B$23</definedName>
    <definedName name="logo">INDEX('[1]Picture lookup'!$I$5:$I$10,MATCH('[1]Picture lookup'!$A$5,'[1]Picture lookup'!$H$5:$H$10,0))</definedName>
    <definedName name="rent">'Range Name'!$D$68</definedName>
    <definedName name="revenue" localSheetId="5">'[2]Range Name'!$C$13:$C$19</definedName>
    <definedName name="Revenue">'Range Name'!$C$16:$C$23</definedName>
    <definedName name="solver_eng" localSheetId="3" hidden="1">1</definedName>
    <definedName name="solver_neg" localSheetId="3" hidden="1">1</definedName>
    <definedName name="solver_num" localSheetId="3" hidden="1">0</definedName>
    <definedName name="solver_opt" localSheetId="3" hidden="1">'Relatives Vs Absolute'!$I$34</definedName>
    <definedName name="solver_typ" localSheetId="3" hidden="1">1</definedName>
    <definedName name="solver_val" localSheetId="3" hidden="1">0</definedName>
    <definedName name="solver_ver" localSheetId="3" hidden="1">3</definedName>
    <definedName name="transportation">'Range Name'!$D$71</definedName>
    <definedName name="utilities">'Range Name'!$D$69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9" i="25" l="1"/>
  <c r="D113" i="28"/>
  <c r="D98" i="28"/>
  <c r="C84" i="28"/>
  <c r="E10" i="28"/>
  <c r="E11" i="28"/>
  <c r="E12" i="28"/>
  <c r="E13" i="28"/>
  <c r="E14" i="28"/>
  <c r="E15" i="28"/>
  <c r="E16" i="28"/>
  <c r="E17" i="28"/>
  <c r="E18" i="28"/>
  <c r="E19" i="28"/>
  <c r="E9" i="28"/>
  <c r="E73" i="16" l="1"/>
  <c r="D98" i="16"/>
  <c r="D93" i="16"/>
  <c r="D73" i="16"/>
  <c r="D100" i="16" l="1"/>
  <c r="K107" i="1" l="1"/>
  <c r="K108" i="1"/>
  <c r="K106" i="1"/>
  <c r="J107" i="1"/>
  <c r="J108" i="1"/>
  <c r="J106" i="1"/>
  <c r="I107" i="1"/>
  <c r="I108" i="1"/>
  <c r="I106" i="1"/>
  <c r="I90" i="1"/>
  <c r="I91" i="1"/>
  <c r="I89" i="1"/>
  <c r="I76" i="1"/>
  <c r="I77" i="1"/>
  <c r="I75" i="1"/>
  <c r="I68" i="1"/>
  <c r="I67" i="1"/>
  <c r="I63" i="1"/>
  <c r="I55" i="1"/>
  <c r="I54" i="1"/>
  <c r="I53" i="1"/>
  <c r="I52" i="1"/>
  <c r="I36" i="1"/>
  <c r="J36" i="1"/>
  <c r="K36" i="1"/>
  <c r="L36" i="1"/>
  <c r="I37" i="1"/>
  <c r="J37" i="1"/>
  <c r="K37" i="1"/>
  <c r="L37" i="1"/>
  <c r="I38" i="1"/>
  <c r="J38" i="1"/>
  <c r="K38" i="1"/>
  <c r="L38" i="1"/>
  <c r="J35" i="1"/>
  <c r="K35" i="1"/>
  <c r="L35" i="1"/>
  <c r="I35" i="1"/>
  <c r="K29" i="1"/>
  <c r="J29" i="1"/>
  <c r="L29" i="1"/>
  <c r="J30" i="1"/>
  <c r="K30" i="1"/>
  <c r="L30" i="1"/>
  <c r="J31" i="1"/>
  <c r="K31" i="1"/>
  <c r="L31" i="1"/>
  <c r="K28" i="1"/>
  <c r="J28" i="1"/>
  <c r="L28" i="1"/>
  <c r="I29" i="1"/>
  <c r="I30" i="1"/>
  <c r="I31" i="1"/>
  <c r="I28" i="1"/>
  <c r="J20" i="1"/>
  <c r="K20" i="1"/>
  <c r="L20" i="1"/>
  <c r="J21" i="1"/>
  <c r="K21" i="1"/>
  <c r="L21" i="1"/>
  <c r="J22" i="1"/>
  <c r="K22" i="1"/>
  <c r="L22" i="1"/>
  <c r="I20" i="1"/>
  <c r="I21" i="1"/>
  <c r="I22" i="1"/>
  <c r="K19" i="1"/>
  <c r="J19" i="1"/>
  <c r="L19" i="1"/>
  <c r="I19" i="1"/>
  <c r="L13" i="1"/>
  <c r="L12" i="1"/>
  <c r="L11" i="1"/>
  <c r="L10" i="1"/>
  <c r="K13" i="1"/>
  <c r="K12" i="1"/>
  <c r="K11" i="1"/>
  <c r="K10" i="1"/>
  <c r="D148" i="18"/>
  <c r="D149" i="18"/>
  <c r="D150" i="18"/>
  <c r="D151" i="18"/>
  <c r="D147" i="18"/>
  <c r="D129" i="18"/>
  <c r="D130" i="18"/>
  <c r="D131" i="18"/>
  <c r="D132" i="18"/>
  <c r="D128" i="18"/>
  <c r="D113" i="18"/>
  <c r="D97" i="18"/>
  <c r="D83" i="18"/>
  <c r="F14" i="18"/>
  <c r="F15" i="18"/>
  <c r="F13" i="18"/>
  <c r="E14" i="18"/>
  <c r="E15" i="18"/>
  <c r="E13" i="18"/>
  <c r="D14" i="18"/>
  <c r="D15" i="18"/>
  <c r="D13" i="18"/>
  <c r="C24" i="16" l="1"/>
</calcChain>
</file>

<file path=xl/sharedStrings.xml><?xml version="1.0" encoding="utf-8"?>
<sst xmlns="http://schemas.openxmlformats.org/spreadsheetml/2006/main" count="403" uniqueCount="309">
  <si>
    <r>
      <t>There are two types of cell references: relative and absolute. Relative and absolute references behave differently when copied and filled to other cells. </t>
    </r>
    <r>
      <rPr>
        <b/>
        <sz val="14"/>
        <color rgb="FF0070C0"/>
        <rFont val="Calibri"/>
        <family val="2"/>
        <scheme val="minor"/>
      </rPr>
      <t>Relative references change when a formula is copied to another cell</t>
    </r>
    <r>
      <rPr>
        <b/>
        <sz val="14"/>
        <color theme="1"/>
        <rFont val="Calibri"/>
        <family val="2"/>
        <scheme val="minor"/>
      </rPr>
      <t>. </t>
    </r>
    <r>
      <rPr>
        <b/>
        <sz val="14"/>
        <color rgb="FFFF0000"/>
        <rFont val="Calibri"/>
        <family val="2"/>
        <scheme val="minor"/>
      </rPr>
      <t>Absolute references, on the other hand, remain constant no matter where they are copied</t>
    </r>
  </si>
  <si>
    <t>Relatives</t>
  </si>
  <si>
    <t>Absolute</t>
  </si>
  <si>
    <t>Revenue</t>
  </si>
  <si>
    <t>Television</t>
  </si>
  <si>
    <t>Radio</t>
  </si>
  <si>
    <t>Washing Machine</t>
  </si>
  <si>
    <t>Computers</t>
  </si>
  <si>
    <t>Item Name</t>
  </si>
  <si>
    <t>Printers</t>
  </si>
  <si>
    <t>Mobile Phones</t>
  </si>
  <si>
    <t>Laptop</t>
  </si>
  <si>
    <t>Air Conditioner</t>
  </si>
  <si>
    <t>Introduction to Ms Excel</t>
  </si>
  <si>
    <t>Absolute &amp; Relatives Cells Reference</t>
  </si>
  <si>
    <t>Range Names</t>
  </si>
  <si>
    <t>Lookup Function</t>
  </si>
  <si>
    <t>Clipboard</t>
  </si>
  <si>
    <t>Font</t>
  </si>
  <si>
    <t>Alignment</t>
  </si>
  <si>
    <t>Numbers</t>
  </si>
  <si>
    <t>Styles</t>
  </si>
  <si>
    <t>Cells</t>
  </si>
  <si>
    <t>Editing</t>
  </si>
  <si>
    <t>Shoes</t>
  </si>
  <si>
    <t>Code No</t>
  </si>
  <si>
    <t>Available Qty</t>
  </si>
  <si>
    <t>unit Price $</t>
  </si>
  <si>
    <t>Mobile</t>
  </si>
  <si>
    <t>AC-001-002</t>
  </si>
  <si>
    <t>Camera</t>
  </si>
  <si>
    <t>AC-001-003</t>
  </si>
  <si>
    <t>AC-001-004</t>
  </si>
  <si>
    <t>AC-001-005</t>
  </si>
  <si>
    <t>Clothes</t>
  </si>
  <si>
    <t>AC-001-006</t>
  </si>
  <si>
    <t>Perfum</t>
  </si>
  <si>
    <t>AC-001-007</t>
  </si>
  <si>
    <t>Hlookup WithExcat Match</t>
  </si>
  <si>
    <t>H = Horizontal</t>
  </si>
  <si>
    <t>තිරස්</t>
  </si>
  <si>
    <t>HLOOKUP</t>
  </si>
  <si>
    <t>Mark</t>
  </si>
  <si>
    <t>Good</t>
  </si>
  <si>
    <t>A</t>
  </si>
  <si>
    <t>B</t>
  </si>
  <si>
    <t>C</t>
  </si>
  <si>
    <t>31-60</t>
  </si>
  <si>
    <t>Column Fixed</t>
  </si>
  <si>
    <t>Row Fixed</t>
  </si>
  <si>
    <t>Cell Fixed</t>
  </si>
  <si>
    <r>
      <rPr>
        <b/>
        <sz val="26"/>
        <color rgb="FFC00000"/>
        <rFont val="Calibri"/>
        <family val="2"/>
        <scheme val="minor"/>
      </rPr>
      <t>$</t>
    </r>
    <r>
      <rPr>
        <b/>
        <sz val="26"/>
        <color theme="1"/>
        <rFont val="Calibri"/>
        <family val="2"/>
        <scheme val="minor"/>
      </rPr>
      <t>J</t>
    </r>
    <r>
      <rPr>
        <b/>
        <sz val="26"/>
        <color rgb="FFC00000"/>
        <rFont val="Calibri"/>
        <family val="2"/>
        <scheme val="minor"/>
      </rPr>
      <t>$</t>
    </r>
    <r>
      <rPr>
        <b/>
        <sz val="26"/>
        <color theme="1"/>
        <rFont val="Calibri"/>
        <family val="2"/>
        <scheme val="minor"/>
      </rPr>
      <t>5</t>
    </r>
  </si>
  <si>
    <r>
      <t>I</t>
    </r>
    <r>
      <rPr>
        <b/>
        <sz val="26"/>
        <color rgb="FFC00000"/>
        <rFont val="Calibri"/>
        <family val="2"/>
        <scheme val="minor"/>
      </rPr>
      <t>$</t>
    </r>
    <r>
      <rPr>
        <b/>
        <sz val="26"/>
        <color theme="1"/>
        <rFont val="Calibri"/>
        <family val="2"/>
        <scheme val="minor"/>
      </rPr>
      <t>7</t>
    </r>
  </si>
  <si>
    <r>
      <rPr>
        <b/>
        <sz val="26"/>
        <color rgb="FFC00000"/>
        <rFont val="Calibri"/>
        <family val="2"/>
        <scheme val="minor"/>
      </rPr>
      <t>$</t>
    </r>
    <r>
      <rPr>
        <b/>
        <sz val="26"/>
        <color theme="1"/>
        <rFont val="Calibri"/>
        <family val="2"/>
        <scheme val="minor"/>
      </rPr>
      <t>I7</t>
    </r>
  </si>
  <si>
    <t>Microsoft Excel Interface Overview</t>
  </si>
  <si>
    <r>
      <t>1. Ribbon:</t>
    </r>
    <r>
      <rPr>
        <sz val="10"/>
        <color rgb="FF374151"/>
        <rFont val="Segoe UI"/>
        <family val="2"/>
      </rPr>
      <t xml:space="preserve"> The Ribbon is the horizontal strip at the top of the Excel window. It contains tabs, each with related commands. For example, the "Home" tab has commands for basic formatting, while the "Insert" tab has commands to add objects like charts or pictures.</t>
    </r>
  </si>
  <si>
    <r>
      <t>2. Tabs:</t>
    </r>
    <r>
      <rPr>
        <sz val="10"/>
        <color rgb="FF374151"/>
        <rFont val="Segoe UI"/>
        <family val="2"/>
      </rPr>
      <t xml:space="preserve"> Tabs organize related commands. Common tabs include "Home," "Insert," "Page Layout," "Formulas," "Data," "Review," and "View."</t>
    </r>
  </si>
  <si>
    <r>
      <t>3. Quick Access Toolbar:</t>
    </r>
    <r>
      <rPr>
        <sz val="10"/>
        <color rgb="FF374151"/>
        <rFont val="Segoe UI"/>
        <family val="2"/>
      </rPr>
      <t xml:space="preserve"> This is a customizable toolbar located above the Ribbon. You can add frequently used commands here for quick access, such as "Save," "Undo," or custom macros.</t>
    </r>
  </si>
  <si>
    <r>
      <t>4. Workbook:</t>
    </r>
    <r>
      <rPr>
        <sz val="10"/>
        <color rgb="FF374151"/>
        <rFont val="Segoe UI"/>
        <family val="2"/>
      </rPr>
      <t xml:space="preserve"> Each Excel file is called a workbook. It contains multiple worksheets (also known as "sheets"). The name of the workbook appears in the title bar.</t>
    </r>
  </si>
  <si>
    <r>
      <t>5. Worksheet:</t>
    </r>
    <r>
      <rPr>
        <sz val="10"/>
        <color rgb="FF374151"/>
        <rFont val="Segoe UI"/>
        <family val="2"/>
      </rPr>
      <t xml:space="preserve"> A worksheet is a grid of cells where you enter and manipulate data. You can add, delete, and organize worksheets within a workbook. The active worksheet is the one you're currently working on.</t>
    </r>
  </si>
  <si>
    <r>
      <t>6. Columns and Rows:</t>
    </r>
    <r>
      <rPr>
        <sz val="10"/>
        <color rgb="FF374151"/>
        <rFont val="Segoe UI"/>
        <family val="2"/>
      </rPr>
      <t xml:space="preserve"> Columns are vertical and labeled with letters (A, B, C, etc.), while rows are horizontal and labeled with numbers (1, 2, 3, etc.). The intersection of a column and a row is called a cell.</t>
    </r>
  </si>
  <si>
    <r>
      <t>7. Cells:</t>
    </r>
    <r>
      <rPr>
        <sz val="10"/>
        <color rgb="FF374151"/>
        <rFont val="Segoe UI"/>
        <family val="2"/>
      </rPr>
      <t xml:space="preserve"> Cells are where you input and manipulate data, such as numbers, text, or formulas. Each cell has a unique address based on its column letter and row number (e.g., A1, B5).</t>
    </r>
  </si>
  <si>
    <r>
      <t>8. Formula Bar:</t>
    </r>
    <r>
      <rPr>
        <sz val="10"/>
        <color rgb="FF374151"/>
        <rFont val="Segoe UI"/>
        <family val="2"/>
      </rPr>
      <t xml:space="preserve"> The formula bar displays the contents of the active cell. It's where you can enter data or edit formulas.</t>
    </r>
  </si>
  <si>
    <r>
      <t>9. Status Bar:</t>
    </r>
    <r>
      <rPr>
        <sz val="10"/>
        <color rgb="FF374151"/>
        <rFont val="Segoe UI"/>
        <family val="2"/>
      </rPr>
      <t xml:space="preserve"> The status bar appears at the bottom of the Excel window. It provides information about the current mode (e.g., whether you're in editing mode or not), the status of certain features (e.g., Caps Lock), and other information like sum or average of selected cells.</t>
    </r>
  </si>
  <si>
    <r>
      <t>10. Sheet Tabs:</t>
    </r>
    <r>
      <rPr>
        <sz val="10"/>
        <color rgb="FF374151"/>
        <rFont val="Segoe UI"/>
        <family val="2"/>
      </rPr>
      <t xml:space="preserve"> At the bottom of the workbook window, you'll find sheet tabs, allowing you to switch between different worksheets in the same workbook.</t>
    </r>
  </si>
  <si>
    <r>
      <t>11. Zoom Control:</t>
    </r>
    <r>
      <rPr>
        <sz val="10"/>
        <color rgb="FF374151"/>
        <rFont val="Segoe UI"/>
        <family val="2"/>
      </rPr>
      <t xml:space="preserve"> The zoom control, typically located in the bottom-right corner of the window, lets you adjust the magnification level of your worksheet.</t>
    </r>
  </si>
  <si>
    <t>HLOOKUP(C11,$C$4:$I$7,2,FALSE)</t>
  </si>
  <si>
    <r>
      <rPr>
        <b/>
        <sz val="10"/>
        <color rgb="FF374151"/>
        <rFont val="Segoe UI"/>
        <family val="2"/>
      </rPr>
      <t>Scenario 5:</t>
    </r>
    <r>
      <rPr>
        <sz val="10"/>
        <color rgb="FF374151"/>
        <rFont val="Segoe UI"/>
        <family val="2"/>
      </rPr>
      <t xml:space="preserve"> Employee Skills Matrix You're tracking the skills of employees in a matrix where the skill names are listed in the first row, and employee names are in subsequent rows. You want to find out which employees possess a specific skill.</t>
    </r>
  </si>
  <si>
    <r>
      <rPr>
        <b/>
        <sz val="10"/>
        <color rgb="FF374151"/>
        <rFont val="Segoe UI"/>
        <family val="2"/>
      </rPr>
      <t xml:space="preserve">Scenario 4: </t>
    </r>
    <r>
      <rPr>
        <sz val="10"/>
        <color rgb="FF374151"/>
        <rFont val="Segoe UI"/>
        <family val="2"/>
      </rPr>
      <t>Recipe Ingredients List You have a spreadsheet with recipes listed in rows and ingredients in the first row. You want to quickly find out which ingredients are required for a specific recipe.</t>
    </r>
  </si>
  <si>
    <r>
      <rPr>
        <b/>
        <sz val="10"/>
        <color rgb="FF374151"/>
        <rFont val="Segoe UI"/>
        <family val="2"/>
      </rPr>
      <t xml:space="preserve">Scenario 3: </t>
    </r>
    <r>
      <rPr>
        <sz val="10"/>
        <color rgb="FF374151"/>
        <rFont val="Segoe UI"/>
        <family val="2"/>
      </rPr>
      <t>Sports League Standings You're managing a sports league and have a table with team names in the first row and different statistics (e.g., points, goals scored) in subsequent rows. You want to find the statistics for a specific team.</t>
    </r>
  </si>
  <si>
    <r>
      <rPr>
        <b/>
        <sz val="10"/>
        <color rgb="FF374151"/>
        <rFont val="Segoe UI"/>
        <family val="2"/>
      </rPr>
      <t>Scenario 2:</t>
    </r>
    <r>
      <rPr>
        <sz val="10"/>
        <color rgb="FF374151"/>
        <rFont val="Segoe UI"/>
        <family val="2"/>
      </rPr>
      <t xml:space="preserve"> Product Features Comparison You're comparing different products based on their features. The product names are listed in the first row, and the features are listed in the subsequent rows. You want to retrieve specific features of a product.</t>
    </r>
  </si>
  <si>
    <r>
      <rPr>
        <b/>
        <sz val="10"/>
        <color rgb="FF374151"/>
        <rFont val="Segoe UI"/>
        <family val="2"/>
      </rPr>
      <t xml:space="preserve">Scenario 1: </t>
    </r>
    <r>
      <rPr>
        <sz val="10"/>
        <color rgb="FF374151"/>
        <rFont val="Segoe UI"/>
        <family val="2"/>
      </rPr>
      <t>Monthly Budget Tracker You have a spreadsheet with budget categories listed in rows and months listed in columns. You want to quickly find the budget allocation for a specific category in a particular month.</t>
    </r>
  </si>
  <si>
    <r>
      <rPr>
        <b/>
        <sz val="10"/>
        <color rgb="FF374151"/>
        <rFont val="Segoe UI"/>
        <family val="2"/>
      </rPr>
      <t xml:space="preserve">Scenario 1: </t>
    </r>
    <r>
      <rPr>
        <sz val="10"/>
        <color rgb="FF374151"/>
        <rFont val="Segoe UI"/>
        <family val="2"/>
      </rPr>
      <t>Budget Formulas You're managing a budget spreadsheet with various expense categories. Instead of using cell references in your formulas, you can assign names to the ranges (e.g., "Utilities," "Rent") for clarity and easier formula creation.</t>
    </r>
  </si>
  <si>
    <r>
      <rPr>
        <b/>
        <sz val="10"/>
        <color rgb="FF374151"/>
        <rFont val="Segoe UI"/>
        <family val="2"/>
      </rPr>
      <t xml:space="preserve">Scenario 2: </t>
    </r>
    <r>
      <rPr>
        <sz val="10"/>
        <color rgb="FF374151"/>
        <rFont val="Segoe UI"/>
        <family val="2"/>
      </rPr>
      <t>Data Validation Lists You have a spreadsheet with a drop-down list for selecting product categories. Instead of manually entering the categories, you can define a range name (e.g., "ProductCategories") and use it for data validation.</t>
    </r>
  </si>
  <si>
    <r>
      <rPr>
        <b/>
        <sz val="10"/>
        <color rgb="FF374151"/>
        <rFont val="Segoe UI"/>
        <family val="2"/>
      </rPr>
      <t xml:space="preserve">Scenario 3: </t>
    </r>
    <r>
      <rPr>
        <sz val="10"/>
        <color rgb="FF374151"/>
        <rFont val="Segoe UI"/>
        <family val="2"/>
      </rPr>
      <t>Financial Statements You're creating a financial statement with multiple sections like "Revenue," "Expenses," and "Net Income." Assigning range names to these sections allows for easier navigation and quick summary calculations.</t>
    </r>
  </si>
  <si>
    <r>
      <rPr>
        <b/>
        <sz val="10"/>
        <color rgb="FF374151"/>
        <rFont val="Segoe UI"/>
        <family val="2"/>
      </rPr>
      <t xml:space="preserve">Scenario 4: </t>
    </r>
    <r>
      <rPr>
        <sz val="10"/>
        <color rgb="FF374151"/>
        <rFont val="Segoe UI"/>
        <family val="2"/>
      </rPr>
      <t>Sales Territories You're managing a sales report with data from different territories. By assigning range names to each territory's data, you can quickly analyze and compare performance without constantly referring to cell references.</t>
    </r>
  </si>
  <si>
    <r>
      <rPr>
        <b/>
        <sz val="11"/>
        <color theme="1"/>
        <rFont val="Calibri"/>
        <family val="2"/>
        <scheme val="minor"/>
      </rPr>
      <t>Scenario 5:</t>
    </r>
    <r>
      <rPr>
        <sz val="11"/>
        <color theme="1"/>
        <rFont val="Calibri"/>
        <family val="2"/>
        <scheme val="minor"/>
      </rPr>
      <t xml:space="preserve"> Analyzing Stock Portfolio You have a spreadsheet with a list of stocks and their purchase prices and quantities. You want to calculate the current value of each stock based on the latest market price. By using absolute references for the market prices (e.g., $D$2), you can copy the formula down to calculate the value for each stock.</t>
    </r>
  </si>
  <si>
    <r>
      <rPr>
        <b/>
        <sz val="11"/>
        <color theme="1"/>
        <rFont val="Calibri"/>
        <family val="2"/>
        <scheme val="minor"/>
      </rPr>
      <t>Scenario 4:</t>
    </r>
    <r>
      <rPr>
        <sz val="11"/>
        <color theme="1"/>
        <rFont val="Calibri"/>
        <family val="2"/>
        <scheme val="minor"/>
      </rPr>
      <t xml:space="preserve"> Project Timeline with Dates You're creating a project timeline with start dates and durations. You want to calculate the end date for each task. By using a combination of relative references for the start dates and absolute references for the duration (e.g., B2+$C$2), you can copy the formula down the column without changing the duration.</t>
    </r>
  </si>
  <si>
    <r>
      <rPr>
        <b/>
        <sz val="11"/>
        <color theme="1"/>
        <rFont val="Calibri"/>
        <family val="2"/>
        <scheme val="minor"/>
      </rPr>
      <t>Scenario 3:</t>
    </r>
    <r>
      <rPr>
        <sz val="11"/>
        <color theme="1"/>
        <rFont val="Calibri"/>
        <family val="2"/>
        <scheme val="minor"/>
      </rPr>
      <t xml:space="preserve"> Applying a Tax Rate You're calculating the after-tax price of a list of products. You have a tax rate in a separate cell. By using an absolute reference for the tax rate cell (e.g., $C$2), you can apply the same tax rate to all products without changing the reference.</t>
    </r>
  </si>
  <si>
    <r>
      <rPr>
        <b/>
        <sz val="11"/>
        <color theme="1"/>
        <rFont val="Calibri"/>
        <family val="2"/>
        <scheme val="minor"/>
      </rPr>
      <t>Scenario 2:</t>
    </r>
    <r>
      <rPr>
        <sz val="11"/>
        <color theme="1"/>
        <rFont val="Calibri"/>
        <family val="2"/>
        <scheme val="minor"/>
      </rPr>
      <t xml:space="preserve"> Creating a Monthly Budget You're creating a budget spreadsheet with income and expense categories. You want to calculate the total income and expenses for the month. By using relative references for the cell ranges (e.g., B2:B10), you can copy the formula across different months, and it will adapt to the new range.</t>
    </r>
  </si>
  <si>
    <r>
      <rPr>
        <b/>
        <sz val="11"/>
        <color theme="1"/>
        <rFont val="Calibri"/>
        <family val="2"/>
        <scheme val="minor"/>
      </rPr>
      <t xml:space="preserve">Scenario 1: </t>
    </r>
    <r>
      <rPr>
        <sz val="11"/>
        <color theme="1"/>
        <rFont val="Calibri"/>
        <family val="2"/>
        <scheme val="minor"/>
      </rPr>
      <t>Calculating Total Sales You have a spreadsheet with a list of products and their corresponding quantities and prices. You want to calculate the total sales for each product by multiplying the quantity and price. By using absolute references for the price (e.g., $B$2), you can copy the formula down the column without changing the reference to the price.</t>
    </r>
  </si>
  <si>
    <t xml:space="preserve"> Here are five practical scenarios for using the HLOOKUP function:</t>
  </si>
  <si>
    <t>Here are five practical scenarios for using range names in Excel:</t>
  </si>
  <si>
    <t xml:space="preserve"> Here are five practical scenarios for using absolute and relative cell references in Excel:</t>
  </si>
  <si>
    <t xml:space="preserve"> Category         </t>
  </si>
  <si>
    <t xml:space="preserve"> Jan   </t>
  </si>
  <si>
    <t xml:space="preserve"> Feb   </t>
  </si>
  <si>
    <t xml:space="preserve"> Mar   </t>
  </si>
  <si>
    <t xml:space="preserve"> Apr   </t>
  </si>
  <si>
    <t xml:space="preserve"> May   </t>
  </si>
  <si>
    <t xml:space="preserve"> Jun   </t>
  </si>
  <si>
    <t xml:space="preserve"> Rent             </t>
  </si>
  <si>
    <t xml:space="preserve"> Groceries        </t>
  </si>
  <si>
    <t xml:space="preserve"> Utilities        </t>
  </si>
  <si>
    <t xml:space="preserve"> Transportation   </t>
  </si>
  <si>
    <t xml:space="preserve"> Dining Out       </t>
  </si>
  <si>
    <t xml:space="preserve"> Entertainment    </t>
  </si>
  <si>
    <t xml:space="preserve"> Savings          </t>
  </si>
  <si>
    <t xml:space="preserve"> Miscellaneous    </t>
  </si>
  <si>
    <t xml:space="preserve"> Product      </t>
  </si>
  <si>
    <t xml:space="preserve"> Price   </t>
  </si>
  <si>
    <t xml:space="preserve"> Weight   </t>
  </si>
  <si>
    <t xml:space="preserve"> Battery Life   </t>
  </si>
  <si>
    <t xml:space="preserve"> Camera Quality   </t>
  </si>
  <si>
    <t xml:space="preserve"> Storage Capacity   </t>
  </si>
  <si>
    <t xml:space="preserve"> Product A    </t>
  </si>
  <si>
    <t xml:space="preserve"> 1.2 lbs  </t>
  </si>
  <si>
    <t xml:space="preserve"> 10 hours       </t>
  </si>
  <si>
    <t xml:space="preserve"> 12 MP            </t>
  </si>
  <si>
    <t xml:space="preserve"> 128 GB            </t>
  </si>
  <si>
    <t xml:space="preserve"> Product B    </t>
  </si>
  <si>
    <t xml:space="preserve"> 1.5 lbs  </t>
  </si>
  <si>
    <t xml:space="preserve"> 8 hours        </t>
  </si>
  <si>
    <t xml:space="preserve"> 16 MP            </t>
  </si>
  <si>
    <t xml:space="preserve"> 256 GB            </t>
  </si>
  <si>
    <t xml:space="preserve"> Product C    </t>
  </si>
  <si>
    <t xml:space="preserve"> 1.3 lbs  </t>
  </si>
  <si>
    <t xml:space="preserve"> 12 hours       </t>
  </si>
  <si>
    <t xml:space="preserve"> 10 MP            </t>
  </si>
  <si>
    <t xml:space="preserve"> 64 GB             </t>
  </si>
  <si>
    <t xml:space="preserve"> Product D    </t>
  </si>
  <si>
    <t xml:space="preserve"> 1.7 lbs  </t>
  </si>
  <si>
    <t xml:space="preserve"> 15 hours       </t>
  </si>
  <si>
    <t xml:space="preserve"> 20 MP            </t>
  </si>
  <si>
    <t xml:space="preserve"> 512 GB            </t>
  </si>
  <si>
    <t xml:space="preserve"> Team         </t>
  </si>
  <si>
    <t xml:space="preserve"> Matches Played   </t>
  </si>
  <si>
    <t xml:space="preserve"> Wins   </t>
  </si>
  <si>
    <t xml:space="preserve"> Draws   </t>
  </si>
  <si>
    <t xml:space="preserve"> Losses   </t>
  </si>
  <si>
    <t xml:space="preserve"> Goals For   </t>
  </si>
  <si>
    <t xml:space="preserve"> Goals Against   </t>
  </si>
  <si>
    <t xml:space="preserve"> Points   </t>
  </si>
  <si>
    <t xml:space="preserve"> Team A       </t>
  </si>
  <si>
    <t xml:space="preserve"> Team B       </t>
  </si>
  <si>
    <t xml:space="preserve"> Team C       </t>
  </si>
  <si>
    <t xml:space="preserve"> Team D       </t>
  </si>
  <si>
    <t xml:space="preserve"> Team E       </t>
  </si>
  <si>
    <t xml:space="preserve"> Recipe          </t>
  </si>
  <si>
    <t xml:space="preserve"> Ingredient 1   </t>
  </si>
  <si>
    <t xml:space="preserve"> Ingredient 2   </t>
  </si>
  <si>
    <t xml:space="preserve"> Ingredient 3   </t>
  </si>
  <si>
    <t xml:space="preserve"> Ingredient 4   </t>
  </si>
  <si>
    <t xml:space="preserve"> Ingredient 5   </t>
  </si>
  <si>
    <t xml:space="preserve"> Recipe A        </t>
  </si>
  <si>
    <t xml:space="preserve"> Flour          </t>
  </si>
  <si>
    <t xml:space="preserve"> Sugar          </t>
  </si>
  <si>
    <t xml:space="preserve"> Eggs           </t>
  </si>
  <si>
    <t xml:space="preserve"> Milk           </t>
  </si>
  <si>
    <t xml:space="preserve"> Butter         </t>
  </si>
  <si>
    <t xml:space="preserve"> Recipe B        </t>
  </si>
  <si>
    <t xml:space="preserve"> Chicken        </t>
  </si>
  <si>
    <t xml:space="preserve"> Broccoli       </t>
  </si>
  <si>
    <t xml:space="preserve"> Rice           </t>
  </si>
  <si>
    <t xml:space="preserve"> Soy Sauce      </t>
  </si>
  <si>
    <t xml:space="preserve"> Garlic         </t>
  </si>
  <si>
    <t xml:space="preserve"> Recipe C        </t>
  </si>
  <si>
    <t xml:space="preserve"> Ground Beef    </t>
  </si>
  <si>
    <t xml:space="preserve"> Onion          </t>
  </si>
  <si>
    <t xml:space="preserve"> Tomato Sauce   </t>
  </si>
  <si>
    <t xml:space="preserve"> Pasta          </t>
  </si>
  <si>
    <t xml:space="preserve"> Parmesan Cheese</t>
  </si>
  <si>
    <t xml:space="preserve"> Recipe D        </t>
  </si>
  <si>
    <t xml:space="preserve"> Spinach        </t>
  </si>
  <si>
    <t xml:space="preserve"> Feta Cheese    </t>
  </si>
  <si>
    <t xml:space="preserve"> Phyllo Dough   </t>
  </si>
  <si>
    <t xml:space="preserve"> Olive Oil      </t>
  </si>
  <si>
    <t xml:space="preserve"> Lemon Juice    </t>
  </si>
  <si>
    <t xml:space="preserve"> Recipe E        </t>
  </si>
  <si>
    <t xml:space="preserve"> Salmon         </t>
  </si>
  <si>
    <t xml:space="preserve"> Asparagus      </t>
  </si>
  <si>
    <t xml:space="preserve"> Lemon          </t>
  </si>
  <si>
    <t xml:space="preserve"> Dill           </t>
  </si>
  <si>
    <t xml:space="preserve"> Skill         </t>
  </si>
  <si>
    <t xml:space="preserve"> Employee A   </t>
  </si>
  <si>
    <t xml:space="preserve"> Employee B   </t>
  </si>
  <si>
    <t xml:space="preserve"> Employee C   </t>
  </si>
  <si>
    <t xml:space="preserve"> Employee D   </t>
  </si>
  <si>
    <t xml:space="preserve"> Employee E   </t>
  </si>
  <si>
    <t xml:space="preserve"> Communication </t>
  </si>
  <si>
    <t xml:space="preserve"> Yes          </t>
  </si>
  <si>
    <t xml:space="preserve"> No           </t>
  </si>
  <si>
    <t xml:space="preserve"> Teamwork      </t>
  </si>
  <si>
    <t xml:space="preserve"> Leadership    </t>
  </si>
  <si>
    <t xml:space="preserve"> Problem Solving</t>
  </si>
  <si>
    <t xml:space="preserve"> Yes         </t>
  </si>
  <si>
    <t xml:space="preserve"> Technical      </t>
  </si>
  <si>
    <t>MODULE 05.1</t>
  </si>
  <si>
    <t>Product</t>
  </si>
  <si>
    <t>Quantity</t>
  </si>
  <si>
    <t>Price</t>
  </si>
  <si>
    <t>Product A</t>
  </si>
  <si>
    <t>Product B</t>
  </si>
  <si>
    <t>Product C</t>
  </si>
  <si>
    <t>Product D</t>
  </si>
  <si>
    <t>Total Sales</t>
  </si>
  <si>
    <t>Unit Price</t>
  </si>
  <si>
    <t xml:space="preserve"> Category       </t>
  </si>
  <si>
    <t xml:space="preserve"> Amount    </t>
  </si>
  <si>
    <t xml:space="preserve"> Total     </t>
  </si>
  <si>
    <t xml:space="preserve"> Income         </t>
  </si>
  <si>
    <t xml:space="preserve">           </t>
  </si>
  <si>
    <t xml:space="preserve"> Salary         </t>
  </si>
  <si>
    <t xml:space="preserve"> Freelance      </t>
  </si>
  <si>
    <t xml:space="preserve"> Total Income   </t>
  </si>
  <si>
    <t xml:space="preserve"> Expenses       </t>
  </si>
  <si>
    <t xml:space="preserve"> Rent           </t>
  </si>
  <si>
    <t xml:space="preserve"> Groceries      </t>
  </si>
  <si>
    <t xml:space="preserve"> Transportation </t>
  </si>
  <si>
    <t xml:space="preserve"> Utilities      </t>
  </si>
  <si>
    <t xml:space="preserve"> Entertainment  </t>
  </si>
  <si>
    <t xml:space="preserve"> Total Expenses </t>
  </si>
  <si>
    <t xml:space="preserve"> Product     </t>
  </si>
  <si>
    <t xml:space="preserve"> Price      </t>
  </si>
  <si>
    <t xml:space="preserve"> Item A      </t>
  </si>
  <si>
    <t xml:space="preserve"> Item B      </t>
  </si>
  <si>
    <t xml:space="preserve"> Item C      </t>
  </si>
  <si>
    <t xml:space="preserve"> Tax Rate    </t>
  </si>
  <si>
    <t>TAX Amount</t>
  </si>
  <si>
    <t xml:space="preserve"> Task         </t>
  </si>
  <si>
    <t xml:space="preserve"> Task A       </t>
  </si>
  <si>
    <t xml:space="preserve"> Task B       </t>
  </si>
  <si>
    <t xml:space="preserve"> Task C       </t>
  </si>
  <si>
    <t xml:space="preserve"> Start Date        </t>
  </si>
  <si>
    <t xml:space="preserve"> End Date          </t>
  </si>
  <si>
    <t>Duration (Days)</t>
  </si>
  <si>
    <t xml:space="preserve"> Stock       </t>
  </si>
  <si>
    <t xml:space="preserve"> Purchase Price </t>
  </si>
  <si>
    <t xml:space="preserve"> Qty  </t>
  </si>
  <si>
    <t xml:space="preserve"> Market Price </t>
  </si>
  <si>
    <t xml:space="preserve"> Current Value </t>
  </si>
  <si>
    <t xml:space="preserve"> AAPL        </t>
  </si>
  <si>
    <t xml:space="preserve"> GOOGL       </t>
  </si>
  <si>
    <t xml:space="preserve"> AMZN        </t>
  </si>
  <si>
    <t>Profit</t>
  </si>
  <si>
    <t>MODULE 02</t>
  </si>
  <si>
    <t>Purchase Value</t>
  </si>
  <si>
    <t>MODULE 01</t>
  </si>
  <si>
    <t xml:space="preserve"> Financial Statement  </t>
  </si>
  <si>
    <t xml:space="preserve">         </t>
  </si>
  <si>
    <t xml:space="preserve">                    </t>
  </si>
  <si>
    <t xml:space="preserve"> Revenue            </t>
  </si>
  <si>
    <t xml:space="preserve"> Amount  </t>
  </si>
  <si>
    <t xml:space="preserve"> Sales              </t>
  </si>
  <si>
    <t xml:space="preserve"> Other Income       </t>
  </si>
  <si>
    <t xml:space="preserve"> Total Revenue      </t>
  </si>
  <si>
    <t xml:space="preserve"> Expenses           </t>
  </si>
  <si>
    <t xml:space="preserve"> Cost of Goods Sold </t>
  </si>
  <si>
    <t xml:space="preserve"> Marketing          </t>
  </si>
  <si>
    <t xml:space="preserve"> Total Expenses     </t>
  </si>
  <si>
    <t xml:space="preserve"> Net Income         </t>
  </si>
  <si>
    <t xml:space="preserve"> Territory      </t>
  </si>
  <si>
    <t xml:space="preserve"> Sales     </t>
  </si>
  <si>
    <t xml:space="preserve"> Expenses    </t>
  </si>
  <si>
    <t xml:space="preserve"> Profit    </t>
  </si>
  <si>
    <t xml:space="preserve"> North         </t>
  </si>
  <si>
    <t xml:space="preserve"> South         </t>
  </si>
  <si>
    <t xml:space="preserve"> East          </t>
  </si>
  <si>
    <t xml:space="preserve"> West          </t>
  </si>
  <si>
    <t>Module 3</t>
  </si>
  <si>
    <t>Module 4</t>
  </si>
  <si>
    <r>
      <t>LOOKUP(</t>
    </r>
    <r>
      <rPr>
        <b/>
        <sz val="20"/>
        <color rgb="FF0070C0"/>
        <rFont val="Calibri"/>
        <family val="2"/>
        <scheme val="minor"/>
      </rPr>
      <t>C4</t>
    </r>
    <r>
      <rPr>
        <b/>
        <sz val="20"/>
        <color theme="1"/>
        <rFont val="Calibri"/>
        <family val="2"/>
        <scheme val="minor"/>
      </rPr>
      <t>,</t>
    </r>
    <r>
      <rPr>
        <b/>
        <sz val="20"/>
        <color rgb="FFFF0000"/>
        <rFont val="Calibri"/>
        <family val="2"/>
        <scheme val="minor"/>
      </rPr>
      <t>$C$18:$C$21</t>
    </r>
    <r>
      <rPr>
        <b/>
        <sz val="20"/>
        <color theme="1"/>
        <rFont val="Calibri"/>
        <family val="2"/>
        <scheme val="minor"/>
      </rPr>
      <t>,</t>
    </r>
    <r>
      <rPr>
        <b/>
        <sz val="20"/>
        <color rgb="FF00B050"/>
        <rFont val="Calibri"/>
        <family val="2"/>
        <scheme val="minor"/>
      </rPr>
      <t>$B$18:$B$21</t>
    </r>
    <r>
      <rPr>
        <b/>
        <sz val="20"/>
        <color theme="1"/>
        <rFont val="Calibri"/>
        <family val="2"/>
        <scheme val="minor"/>
      </rPr>
      <t>)</t>
    </r>
  </si>
  <si>
    <t xml:space="preserve">Invoice Date </t>
  </si>
  <si>
    <t xml:space="preserve"> Customer Name </t>
  </si>
  <si>
    <t xml:space="preserve"> Outstanding Days</t>
  </si>
  <si>
    <t xml:space="preserve"> John Doe      </t>
  </si>
  <si>
    <t xml:space="preserve"> Jane Smith    </t>
  </si>
  <si>
    <t xml:space="preserve"> Mike Johnson  </t>
  </si>
  <si>
    <t xml:space="preserve"> Sarah Lee     </t>
  </si>
  <si>
    <t xml:space="preserve"> Emily Brown   </t>
  </si>
  <si>
    <t xml:space="preserve"> David Wang    </t>
  </si>
  <si>
    <t xml:space="preserve"> Lisa Chen     </t>
  </si>
  <si>
    <t xml:space="preserve"> Alex Kim      </t>
  </si>
  <si>
    <t xml:space="preserve"> Michael Park  </t>
  </si>
  <si>
    <t xml:space="preserve"> Olivia Lee    </t>
  </si>
  <si>
    <t xml:space="preserve"> William Chen  </t>
  </si>
  <si>
    <t>Range</t>
  </si>
  <si>
    <t>Grade</t>
  </si>
  <si>
    <t>Minimum number</t>
  </si>
  <si>
    <t>0-15</t>
  </si>
  <si>
    <t>Excellent</t>
  </si>
  <si>
    <t>16-30</t>
  </si>
  <si>
    <t>Bad</t>
  </si>
  <si>
    <t>61-100</t>
  </si>
  <si>
    <t>Very Bad</t>
  </si>
  <si>
    <t>Price Lookup in a Product Catalog:</t>
  </si>
  <si>
    <t>Imagine you have a catalog of products with their corresponding prices. You can use LOOKUP to quickly find the price of a specific product based on its name or ID.</t>
  </si>
  <si>
    <t>If you have a grading scale where certain scores correspond to letter grades, you can use LOOKUP to convert scores into grades.</t>
  </si>
  <si>
    <t>Grade Lookup in a Grading Scale:</t>
  </si>
  <si>
    <r>
      <t>Employee Salary Lookup</t>
    </r>
    <r>
      <rPr>
        <sz val="10"/>
        <color rgb="FF374151"/>
        <rFont val="Segoe UI"/>
        <family val="2"/>
      </rPr>
      <t>:</t>
    </r>
  </si>
  <si>
    <t>In a payroll system, you might have a table with employee names and their corresponding salaries. You can use LOOKUP to find the salary of a specific employee.</t>
  </si>
  <si>
    <t>Here are five practical scenarios where you might use the LOOKUP function:</t>
  </si>
  <si>
    <t>Score</t>
  </si>
  <si>
    <t>D</t>
  </si>
  <si>
    <t>Minimum num</t>
  </si>
  <si>
    <t>Employee</t>
  </si>
  <si>
    <t>Salary</t>
  </si>
  <si>
    <t>EMP-A</t>
  </si>
  <si>
    <t>EMP-B</t>
  </si>
  <si>
    <t xml:space="preserve">EMP-C </t>
  </si>
  <si>
    <t>EMP-D</t>
  </si>
  <si>
    <t>EMP-E</t>
  </si>
  <si>
    <t>P-X</t>
  </si>
  <si>
    <t>P-Y</t>
  </si>
  <si>
    <t>P-Z</t>
  </si>
  <si>
    <t>LOOKUP(B82,B77:B79,C77:C79)</t>
  </si>
  <si>
    <t>LOOKUP(C96,D90:D93,C90:C92)</t>
  </si>
  <si>
    <t>LOOKUP(C111,B104:C108)</t>
  </si>
  <si>
    <t>Office එකේ සුපිරි වැඩ්ඩෙක් වෙන්න  Advanced Practical Excel for Professionals -Zero to Hero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</si>
</sst>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6" formatCode="&quot;$&quot;#,##0_);[Red]\(&quot;$&quot;#,##0\)"/>
    <numFmt numFmtId="8" formatCode="&quot;$&quot;#,##0.00_);[Red]\(&quot;$&quot;#,##0.00\)"/>
    <numFmt numFmtId="43" formatCode="_(* #,##0.00_);_(* \(#,##0.00\);_(* &quot;-&quot;??_);_(@_)"/>
    <numFmt numFmtId="164" formatCode="_-* #,##0.00_-;\-* #,##0.00_-;_-* &quot;-&quot;??_-;_-@_-"/>
    <numFmt numFmtId="169" formatCode="dd/mmmm/yyyy"/>
    <numFmt numFmtId="170" formatCode="dd/mm/yyyy"/>
    <numFmt numFmtId="171" formatCode="_-* #,##0_-;\-* #,##0_-;_-* &quot;-&quot;??_-;_-@_-"/>
  </numFmts>
  <fonts count="46">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4"/>
      <color rgb="FF0070C0"/>
      <name val="Calibri"/>
      <family val="2"/>
      <scheme val="minor"/>
    </font>
    <font>
      <b/>
      <sz val="14"/>
      <color rgb="FFFF0000"/>
      <name val="Calibri"/>
      <family val="2"/>
      <scheme val="minor"/>
    </font>
    <font>
      <b/>
      <sz val="16"/>
      <color theme="1"/>
      <name val="Calibri"/>
      <family val="2"/>
      <scheme val="minor"/>
    </font>
    <font>
      <b/>
      <sz val="18"/>
      <color theme="1"/>
      <name val="Calibri"/>
      <family val="2"/>
      <scheme val="minor"/>
    </font>
    <font>
      <b/>
      <sz val="20"/>
      <color theme="1"/>
      <name val="Calibri"/>
      <family val="2"/>
      <scheme val="minor"/>
    </font>
    <font>
      <b/>
      <sz val="14"/>
      <color theme="0"/>
      <name val="Calibri"/>
      <family val="2"/>
      <scheme val="minor"/>
    </font>
    <font>
      <b/>
      <sz val="22"/>
      <color theme="1"/>
      <name val="Calibri"/>
      <family val="2"/>
      <scheme val="minor"/>
    </font>
    <font>
      <b/>
      <sz val="20"/>
      <color theme="0"/>
      <name val="Calibri"/>
      <family val="2"/>
      <scheme val="minor"/>
    </font>
    <font>
      <sz val="14"/>
      <color theme="1"/>
      <name val="Calibri"/>
      <family val="2"/>
      <scheme val="minor"/>
    </font>
    <font>
      <b/>
      <sz val="24"/>
      <color theme="1"/>
      <name val="Calibri"/>
      <family val="2"/>
      <scheme val="minor"/>
    </font>
    <font>
      <b/>
      <i/>
      <sz val="14"/>
      <color theme="0"/>
      <name val="Calibri"/>
      <family val="2"/>
      <scheme val="minor"/>
    </font>
    <font>
      <u/>
      <sz val="11"/>
      <color theme="10"/>
      <name val="Calibri"/>
      <family val="2"/>
      <scheme val="minor"/>
    </font>
    <font>
      <b/>
      <sz val="20"/>
      <color rgb="FF7030A0"/>
      <name val="Calibri"/>
      <family val="2"/>
      <scheme val="minor"/>
    </font>
    <font>
      <b/>
      <sz val="16"/>
      <color rgb="FF002060"/>
      <name val="Calibri"/>
      <family val="2"/>
      <scheme val="minor"/>
    </font>
    <font>
      <b/>
      <sz val="11"/>
      <color rgb="FF0070C0"/>
      <name val="Calibri"/>
      <family val="2"/>
      <scheme val="minor"/>
    </font>
    <font>
      <sz val="11"/>
      <color rgb="FF0070C0"/>
      <name val="Calibri"/>
      <family val="2"/>
      <scheme val="minor"/>
    </font>
    <font>
      <sz val="21"/>
      <color rgb="FF202124"/>
      <name val="Inherit"/>
    </font>
    <font>
      <b/>
      <sz val="14"/>
      <color rgb="FFC00000"/>
      <name val="Calibri"/>
      <family val="2"/>
      <scheme val="minor"/>
    </font>
    <font>
      <b/>
      <sz val="14"/>
      <name val="Calibri"/>
      <family val="2"/>
      <scheme val="minor"/>
    </font>
    <font>
      <b/>
      <sz val="12"/>
      <color theme="1"/>
      <name val="Calibri"/>
      <family val="2"/>
      <scheme val="minor"/>
    </font>
    <font>
      <b/>
      <sz val="11"/>
      <color theme="0"/>
      <name val="Calibri"/>
      <family val="2"/>
      <scheme val="minor"/>
    </font>
    <font>
      <sz val="8"/>
      <color theme="1"/>
      <name val="Calibri"/>
      <family val="2"/>
      <scheme val="minor"/>
    </font>
    <font>
      <b/>
      <sz val="26"/>
      <color theme="1"/>
      <name val="Calibri"/>
      <family val="2"/>
      <scheme val="minor"/>
    </font>
    <font>
      <sz val="10"/>
      <color rgb="FF374151"/>
      <name val="Segoe UI"/>
      <family val="2"/>
    </font>
    <font>
      <b/>
      <sz val="26"/>
      <color rgb="FFC00000"/>
      <name val="Calibri"/>
      <family val="2"/>
      <scheme val="minor"/>
    </font>
    <font>
      <sz val="10"/>
      <color rgb="FF374151"/>
      <name val="Segoe UI"/>
      <family val="2"/>
    </font>
    <font>
      <b/>
      <sz val="10"/>
      <color theme="0"/>
      <name val="Segoe UI"/>
      <family val="2"/>
    </font>
    <font>
      <b/>
      <sz val="20"/>
      <color rgb="FFFF0000"/>
      <name val="Calibri"/>
      <family val="2"/>
      <scheme val="minor"/>
    </font>
    <font>
      <b/>
      <sz val="28"/>
      <color theme="1"/>
      <name val="Calibri"/>
      <family val="2"/>
      <scheme val="minor"/>
    </font>
    <font>
      <b/>
      <sz val="20"/>
      <color theme="0"/>
      <name val="Times New Roman"/>
      <family val="1"/>
    </font>
    <font>
      <b/>
      <sz val="10"/>
      <color rgb="FF374151"/>
      <name val="Segoe UI"/>
      <family val="2"/>
    </font>
    <font>
      <b/>
      <sz val="12"/>
      <color theme="0"/>
      <name val="Calibri"/>
      <family val="2"/>
      <scheme val="minor"/>
    </font>
    <font>
      <sz val="11"/>
      <color theme="0"/>
      <name val="Calibri"/>
      <family val="2"/>
      <scheme val="minor"/>
    </font>
    <font>
      <sz val="9.6"/>
      <color theme="1"/>
      <name val="Segoe UI"/>
      <family val="2"/>
    </font>
    <font>
      <sz val="9.6"/>
      <color theme="1"/>
      <name val="Segoe UI"/>
      <family val="2"/>
    </font>
    <font>
      <b/>
      <i/>
      <sz val="11"/>
      <color theme="0"/>
      <name val="Calibri"/>
      <family val="2"/>
      <scheme val="minor"/>
    </font>
    <font>
      <b/>
      <sz val="20"/>
      <color rgb="FF0070C0"/>
      <name val="Calibri"/>
      <family val="2"/>
      <scheme val="minor"/>
    </font>
    <font>
      <b/>
      <sz val="20"/>
      <color rgb="FF00B050"/>
      <name val="Calibri"/>
      <family val="2"/>
      <scheme val="minor"/>
    </font>
    <font>
      <sz val="11"/>
      <name val="Calibri"/>
      <family val="2"/>
      <scheme val="minor"/>
    </font>
    <font>
      <sz val="36"/>
      <color theme="1"/>
      <name val="Calibri"/>
      <family val="2"/>
      <scheme val="minor"/>
    </font>
    <font>
      <b/>
      <sz val="36"/>
      <color theme="1"/>
      <name val="Calibri"/>
      <family val="2"/>
      <scheme val="minor"/>
    </font>
    <font>
      <b/>
      <sz val="36"/>
      <name val="Calibri"/>
      <family val="2"/>
      <scheme val="minor"/>
    </font>
  </fonts>
  <fills count="17">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00B050"/>
        <bgColor indexed="64"/>
      </patternFill>
    </fill>
    <fill>
      <patternFill patternType="solid">
        <fgColor theme="1"/>
        <bgColor indexed="64"/>
      </patternFill>
    </fill>
    <fill>
      <patternFill patternType="solid">
        <fgColor rgb="FF92D050"/>
        <bgColor indexed="64"/>
      </patternFill>
    </fill>
    <fill>
      <patternFill patternType="solid">
        <fgColor rgb="FFFFC000"/>
        <bgColor indexed="64"/>
      </patternFill>
    </fill>
    <fill>
      <patternFill patternType="solid">
        <fgColor theme="8"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CCFF"/>
        <bgColor indexed="64"/>
      </patternFill>
    </fill>
    <fill>
      <patternFill patternType="solid">
        <fgColor rgb="FF66FFFF"/>
        <bgColor indexed="64"/>
      </patternFill>
    </fill>
    <fill>
      <patternFill patternType="solid">
        <fgColor rgb="FF00206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double">
        <color indexed="64"/>
      </bottom>
      <diagonal/>
    </border>
  </borders>
  <cellStyleXfs count="4">
    <xf numFmtId="0" fontId="0" fillId="0" borderId="0"/>
    <xf numFmtId="164" fontId="1" fillId="0" borderId="0" applyFont="0" applyFill="0" applyBorder="0" applyAlignment="0" applyProtection="0"/>
    <xf numFmtId="0" fontId="15" fillId="0" borderId="0" applyNumberFormat="0" applyFill="0" applyBorder="0" applyAlignment="0" applyProtection="0"/>
    <xf numFmtId="43" fontId="1" fillId="0" borderId="0" applyFont="0" applyFill="0" applyBorder="0" applyAlignment="0" applyProtection="0"/>
  </cellStyleXfs>
  <cellXfs count="141">
    <xf numFmtId="0" fontId="0" fillId="0" borderId="0" xfId="0"/>
    <xf numFmtId="0" fontId="0" fillId="0" borderId="1" xfId="0" applyBorder="1"/>
    <xf numFmtId="0" fontId="3" fillId="0" borderId="1" xfId="0" applyFont="1" applyBorder="1"/>
    <xf numFmtId="0" fontId="9" fillId="2" borderId="0" xfId="0" applyFont="1" applyFill="1" applyAlignment="1">
      <alignment horizontal="center"/>
    </xf>
    <xf numFmtId="0" fontId="0" fillId="3" borderId="0" xfId="0" applyFill="1"/>
    <xf numFmtId="0" fontId="8" fillId="3" borderId="1" xfId="0" applyFont="1" applyFill="1" applyBorder="1"/>
    <xf numFmtId="0" fontId="0" fillId="2" borderId="0" xfId="0" applyFill="1"/>
    <xf numFmtId="0" fontId="10" fillId="3" borderId="1" xfId="0" applyFont="1" applyFill="1" applyBorder="1"/>
    <xf numFmtId="0" fontId="7" fillId="3" borderId="0" xfId="0" applyFont="1" applyFill="1"/>
    <xf numFmtId="0" fontId="14" fillId="2" borderId="1" xfId="0" applyFont="1" applyFill="1" applyBorder="1" applyAlignment="1">
      <alignment horizontal="center"/>
    </xf>
    <xf numFmtId="164" fontId="0" fillId="0" borderId="0" xfId="1" applyFont="1"/>
    <xf numFmtId="164" fontId="14" fillId="2" borderId="1" xfId="1" applyFont="1" applyFill="1" applyBorder="1" applyAlignment="1">
      <alignment horizontal="center"/>
    </xf>
    <xf numFmtId="164" fontId="3" fillId="0" borderId="1" xfId="1" applyFont="1" applyBorder="1"/>
    <xf numFmtId="0" fontId="0" fillId="0" borderId="0" xfId="0" applyAlignment="1">
      <alignment horizontal="center"/>
    </xf>
    <xf numFmtId="0" fontId="2" fillId="3" borderId="0" xfId="0" applyFont="1" applyFill="1" applyAlignment="1">
      <alignment horizontal="center"/>
    </xf>
    <xf numFmtId="0" fontId="3" fillId="3" borderId="0" xfId="0" applyFont="1" applyFill="1"/>
    <xf numFmtId="0" fontId="2" fillId="3" borderId="0" xfId="0" applyFont="1" applyFill="1"/>
    <xf numFmtId="0" fontId="8" fillId="3" borderId="0" xfId="0" applyFont="1" applyFill="1"/>
    <xf numFmtId="0" fontId="16" fillId="3" borderId="0" xfId="0" applyFont="1" applyFill="1"/>
    <xf numFmtId="0" fontId="17" fillId="3" borderId="0" xfId="0" applyFont="1" applyFill="1"/>
    <xf numFmtId="0" fontId="18" fillId="3" borderId="0" xfId="0" applyFont="1" applyFill="1"/>
    <xf numFmtId="0" fontId="19" fillId="3" borderId="0" xfId="0" applyFont="1" applyFill="1"/>
    <xf numFmtId="0" fontId="8" fillId="0" borderId="1" xfId="0" applyFont="1" applyBorder="1"/>
    <xf numFmtId="0" fontId="11" fillId="2" borderId="1" xfId="0" applyFont="1" applyFill="1" applyBorder="1"/>
    <xf numFmtId="0" fontId="11" fillId="2" borderId="1" xfId="0" applyFont="1" applyFill="1" applyBorder="1" applyAlignment="1">
      <alignment horizontal="center"/>
    </xf>
    <xf numFmtId="0" fontId="8" fillId="0" borderId="1" xfId="0" applyFont="1" applyBorder="1" applyAlignment="1">
      <alignment horizontal="center"/>
    </xf>
    <xf numFmtId="43" fontId="8" fillId="0" borderId="1" xfId="3" applyFont="1" applyBorder="1"/>
    <xf numFmtId="0" fontId="21" fillId="3" borderId="0" xfId="2" applyFont="1" applyFill="1"/>
    <xf numFmtId="0" fontId="21" fillId="3" borderId="0" xfId="0" applyFont="1" applyFill="1"/>
    <xf numFmtId="0" fontId="8" fillId="3" borderId="0" xfId="0" applyFont="1" applyFill="1" applyAlignment="1">
      <alignment horizontal="center"/>
    </xf>
    <xf numFmtId="0" fontId="20" fillId="3" borderId="0" xfId="0" applyFont="1" applyFill="1" applyAlignment="1">
      <alignment horizontal="left" vertical="center"/>
    </xf>
    <xf numFmtId="164" fontId="0" fillId="3" borderId="0" xfId="1" applyFont="1" applyFill="1"/>
    <xf numFmtId="0" fontId="22" fillId="3" borderId="0" xfId="2" applyFont="1" applyFill="1" applyAlignment="1">
      <alignment horizontal="left"/>
    </xf>
    <xf numFmtId="0" fontId="23" fillId="3" borderId="0" xfId="0" applyFont="1" applyFill="1"/>
    <xf numFmtId="0" fontId="25" fillId="3" borderId="0" xfId="0" applyFont="1" applyFill="1" applyAlignment="1">
      <alignment textRotation="255"/>
    </xf>
    <xf numFmtId="0" fontId="13" fillId="3" borderId="0" xfId="0" applyFont="1" applyFill="1"/>
    <xf numFmtId="0" fontId="26" fillId="10" borderId="11" xfId="0" applyFont="1" applyFill="1" applyBorder="1" applyAlignment="1">
      <alignment horizontal="center"/>
    </xf>
    <xf numFmtId="0" fontId="29" fillId="0" borderId="0" xfId="0" applyFont="1" applyAlignment="1">
      <alignment vertical="center"/>
    </xf>
    <xf numFmtId="0" fontId="27" fillId="0" borderId="0" xfId="0" applyFont="1" applyAlignment="1">
      <alignment vertical="center"/>
    </xf>
    <xf numFmtId="0" fontId="30" fillId="2" borderId="2" xfId="0" applyFont="1" applyFill="1" applyBorder="1" applyAlignment="1">
      <alignment vertical="center"/>
    </xf>
    <xf numFmtId="0" fontId="24" fillId="2" borderId="3" xfId="0" applyFont="1" applyFill="1" applyBorder="1"/>
    <xf numFmtId="0" fontId="24" fillId="2" borderId="4" xfId="0" applyFont="1" applyFill="1" applyBorder="1"/>
    <xf numFmtId="0" fontId="0" fillId="0" borderId="0" xfId="0" applyAlignment="1">
      <alignment horizontal="left"/>
    </xf>
    <xf numFmtId="0" fontId="0" fillId="3" borderId="0" xfId="0" applyFill="1" applyAlignment="1">
      <alignment horizontal="left"/>
    </xf>
    <xf numFmtId="0" fontId="0" fillId="0" borderId="0" xfId="0" applyAlignment="1">
      <alignment horizontal="left" vertical="center" indent="1"/>
    </xf>
    <xf numFmtId="0" fontId="29" fillId="0" borderId="0" xfId="0" applyFont="1" applyAlignment="1">
      <alignment horizontal="left" vertical="center" indent="1"/>
    </xf>
    <xf numFmtId="0" fontId="10" fillId="9" borderId="1" xfId="0" applyFont="1" applyFill="1" applyBorder="1"/>
    <xf numFmtId="0" fontId="3" fillId="6" borderId="1" xfId="0" applyFont="1" applyFill="1" applyBorder="1"/>
    <xf numFmtId="0" fontId="0" fillId="0" borderId="1" xfId="0" applyBorder="1" applyAlignment="1">
      <alignment horizontal="center"/>
    </xf>
    <xf numFmtId="0" fontId="8" fillId="9" borderId="1" xfId="0" applyFont="1" applyFill="1" applyBorder="1" applyAlignment="1">
      <alignment horizontal="center"/>
    </xf>
    <xf numFmtId="0" fontId="24" fillId="2" borderId="1" xfId="0" applyFont="1" applyFill="1" applyBorder="1" applyAlignment="1">
      <alignment horizontal="center"/>
    </xf>
    <xf numFmtId="164" fontId="7" fillId="3" borderId="0" xfId="1" applyFont="1" applyFill="1"/>
    <xf numFmtId="0" fontId="0" fillId="3" borderId="1" xfId="0" applyFill="1" applyBorder="1"/>
    <xf numFmtId="0" fontId="2" fillId="0" borderId="0" xfId="0" applyFont="1"/>
    <xf numFmtId="0" fontId="35" fillId="8" borderId="0" xfId="0" applyFont="1" applyFill="1"/>
    <xf numFmtId="0" fontId="35" fillId="3" borderId="0" xfId="0" applyFont="1" applyFill="1"/>
    <xf numFmtId="164" fontId="0" fillId="3" borderId="1" xfId="1" applyFont="1" applyFill="1" applyBorder="1"/>
    <xf numFmtId="0" fontId="36" fillId="16" borderId="0" xfId="0" applyFont="1" applyFill="1" applyAlignment="1">
      <alignment horizontal="center"/>
    </xf>
    <xf numFmtId="0" fontId="36" fillId="16" borderId="1" xfId="0" applyFont="1" applyFill="1" applyBorder="1" applyAlignment="1">
      <alignment horizontal="center"/>
    </xf>
    <xf numFmtId="0" fontId="0" fillId="3" borderId="1" xfId="0" applyFill="1" applyBorder="1" applyAlignment="1">
      <alignment horizontal="center"/>
    </xf>
    <xf numFmtId="6" fontId="0" fillId="3" borderId="1" xfId="0" applyNumberFormat="1" applyFill="1" applyBorder="1" applyAlignment="1">
      <alignment horizontal="center"/>
    </xf>
    <xf numFmtId="6" fontId="0" fillId="0" borderId="1" xfId="0" applyNumberFormat="1" applyBorder="1" applyAlignment="1">
      <alignment horizontal="center"/>
    </xf>
    <xf numFmtId="0" fontId="0" fillId="14" borderId="1" xfId="0" applyFill="1" applyBorder="1"/>
    <xf numFmtId="0" fontId="10" fillId="3" borderId="0" xfId="0" applyFont="1" applyFill="1"/>
    <xf numFmtId="0" fontId="8" fillId="9" borderId="1" xfId="0" applyFont="1" applyFill="1" applyBorder="1"/>
    <xf numFmtId="43" fontId="8" fillId="9" borderId="1" xfId="3" applyFont="1" applyFill="1" applyBorder="1"/>
    <xf numFmtId="164" fontId="0" fillId="9" borderId="1" xfId="1" applyFont="1" applyFill="1" applyBorder="1"/>
    <xf numFmtId="0" fontId="0" fillId="9" borderId="1" xfId="0" applyFill="1" applyBorder="1" applyAlignment="1">
      <alignment horizontal="center"/>
    </xf>
    <xf numFmtId="0" fontId="0" fillId="9" borderId="1" xfId="0" applyFill="1" applyBorder="1"/>
    <xf numFmtId="0" fontId="37" fillId="2" borderId="1" xfId="0" applyFont="1" applyFill="1" applyBorder="1" applyAlignment="1">
      <alignment horizontal="center" wrapText="1"/>
    </xf>
    <xf numFmtId="0" fontId="38" fillId="3" borderId="1" xfId="0" applyFont="1" applyFill="1" applyBorder="1" applyAlignment="1">
      <alignment vertical="center" wrapText="1"/>
    </xf>
    <xf numFmtId="0" fontId="36" fillId="2" borderId="0" xfId="0" applyFont="1" applyFill="1"/>
    <xf numFmtId="0" fontId="24" fillId="2" borderId="0" xfId="0" applyFont="1" applyFill="1"/>
    <xf numFmtId="0" fontId="24" fillId="2" borderId="1" xfId="0" applyFont="1" applyFill="1" applyBorder="1"/>
    <xf numFmtId="0" fontId="2" fillId="3" borderId="1" xfId="0" applyFont="1" applyFill="1" applyBorder="1"/>
    <xf numFmtId="40" fontId="0" fillId="3" borderId="1" xfId="1" applyNumberFormat="1" applyFont="1" applyFill="1" applyBorder="1"/>
    <xf numFmtId="40" fontId="2" fillId="3" borderId="0" xfId="0" applyNumberFormat="1" applyFont="1" applyFill="1"/>
    <xf numFmtId="9" fontId="2" fillId="3" borderId="0" xfId="0" applyNumberFormat="1" applyFont="1" applyFill="1"/>
    <xf numFmtId="43" fontId="0" fillId="3" borderId="1" xfId="0" applyNumberFormat="1" applyFill="1" applyBorder="1"/>
    <xf numFmtId="170" fontId="0" fillId="3" borderId="1" xfId="0" applyNumberFormat="1" applyFill="1" applyBorder="1"/>
    <xf numFmtId="0" fontId="36" fillId="2" borderId="0" xfId="0" applyFont="1" applyFill="1" applyAlignment="1">
      <alignment horizontal="center"/>
    </xf>
    <xf numFmtId="8" fontId="0" fillId="3" borderId="1" xfId="0" applyNumberFormat="1" applyFill="1" applyBorder="1" applyAlignment="1">
      <alignment horizontal="center"/>
    </xf>
    <xf numFmtId="8" fontId="0" fillId="3" borderId="1" xfId="0" applyNumberFormat="1" applyFill="1" applyBorder="1"/>
    <xf numFmtId="171" fontId="0" fillId="3" borderId="1" xfId="1" applyNumberFormat="1" applyFont="1" applyFill="1" applyBorder="1" applyAlignment="1">
      <alignment horizontal="right"/>
    </xf>
    <xf numFmtId="164" fontId="38" fillId="3" borderId="1" xfId="1" applyFont="1" applyFill="1" applyBorder="1" applyAlignment="1">
      <alignment vertical="center" wrapText="1"/>
    </xf>
    <xf numFmtId="0" fontId="0" fillId="15" borderId="11" xfId="0" applyFill="1" applyBorder="1"/>
    <xf numFmtId="164" fontId="2" fillId="3" borderId="0" xfId="0" applyNumberFormat="1" applyFont="1" applyFill="1"/>
    <xf numFmtId="164" fontId="2" fillId="3" borderId="15" xfId="0" applyNumberFormat="1" applyFont="1" applyFill="1" applyBorder="1"/>
    <xf numFmtId="43" fontId="0" fillId="3" borderId="0" xfId="0" applyNumberFormat="1" applyFill="1"/>
    <xf numFmtId="164" fontId="2" fillId="3" borderId="0" xfId="1" applyFont="1" applyFill="1"/>
    <xf numFmtId="0" fontId="39" fillId="2" borderId="1" xfId="0" applyFont="1" applyFill="1" applyBorder="1" applyAlignment="1">
      <alignment horizontal="center"/>
    </xf>
    <xf numFmtId="43" fontId="2" fillId="3" borderId="1" xfId="0" applyNumberFormat="1" applyFont="1" applyFill="1" applyBorder="1"/>
    <xf numFmtId="164" fontId="12" fillId="12" borderId="1" xfId="1" applyFont="1" applyFill="1" applyBorder="1"/>
    <xf numFmtId="0" fontId="32" fillId="0" borderId="0" xfId="0" applyFont="1"/>
    <xf numFmtId="0" fontId="6" fillId="0" borderId="0" xfId="0" applyFont="1" applyAlignment="1">
      <alignment horizontal="left"/>
    </xf>
    <xf numFmtId="0" fontId="8" fillId="0" borderId="0" xfId="0" applyFont="1"/>
    <xf numFmtId="0" fontId="34" fillId="0" borderId="0" xfId="0" applyFont="1" applyAlignment="1">
      <alignment horizontal="left" vertical="center"/>
    </xf>
    <xf numFmtId="164" fontId="0" fillId="0" borderId="1" xfId="1" applyFont="1" applyBorder="1"/>
    <xf numFmtId="14" fontId="2" fillId="0" borderId="1" xfId="0" applyNumberFormat="1" applyFont="1" applyBorder="1" applyAlignment="1">
      <alignment horizontal="center"/>
    </xf>
    <xf numFmtId="0" fontId="2" fillId="0" borderId="1" xfId="0" applyFont="1" applyBorder="1"/>
    <xf numFmtId="0" fontId="2" fillId="0" borderId="1" xfId="0" applyFont="1" applyBorder="1" applyAlignment="1">
      <alignment horizontal="center"/>
    </xf>
    <xf numFmtId="0" fontId="3" fillId="0" borderId="1" xfId="0" applyFont="1" applyBorder="1" applyAlignment="1">
      <alignment horizontal="center"/>
    </xf>
    <xf numFmtId="0" fontId="5" fillId="0" borderId="1" xfId="0" applyFont="1" applyBorder="1" applyAlignment="1">
      <alignment horizontal="center"/>
    </xf>
    <xf numFmtId="0" fontId="22" fillId="11" borderId="1" xfId="0" applyFont="1" applyFill="1" applyBorder="1" applyAlignment="1">
      <alignment horizontal="center"/>
    </xf>
    <xf numFmtId="0" fontId="6" fillId="14" borderId="1" xfId="0" applyFont="1" applyFill="1" applyBorder="1"/>
    <xf numFmtId="164" fontId="0" fillId="14" borderId="1" xfId="1" applyFont="1" applyFill="1" applyBorder="1"/>
    <xf numFmtId="164" fontId="0" fillId="14" borderId="1" xfId="1" applyFont="1" applyFill="1" applyBorder="1" applyAlignment="1">
      <alignment horizontal="center"/>
    </xf>
    <xf numFmtId="0" fontId="33" fillId="7" borderId="2" xfId="0" applyFont="1" applyFill="1" applyBorder="1" applyAlignment="1">
      <alignment horizontal="center" vertical="center" wrapText="1"/>
    </xf>
    <xf numFmtId="0" fontId="33" fillId="7" borderId="3" xfId="0" applyFont="1" applyFill="1" applyBorder="1" applyAlignment="1">
      <alignment horizontal="center" vertical="center" wrapText="1"/>
    </xf>
    <xf numFmtId="0" fontId="33" fillId="7" borderId="4" xfId="0" applyFont="1" applyFill="1" applyBorder="1" applyAlignment="1">
      <alignment horizontal="center" vertical="center" wrapText="1"/>
    </xf>
    <xf numFmtId="169" fontId="7" fillId="3" borderId="2" xfId="0" applyNumberFormat="1" applyFont="1" applyFill="1" applyBorder="1" applyAlignment="1">
      <alignment horizontal="center"/>
    </xf>
    <xf numFmtId="169" fontId="7" fillId="3" borderId="3" xfId="0" applyNumberFormat="1" applyFont="1" applyFill="1" applyBorder="1" applyAlignment="1">
      <alignment horizontal="center"/>
    </xf>
    <xf numFmtId="169" fontId="7" fillId="3" borderId="4" xfId="0" applyNumberFormat="1" applyFont="1" applyFill="1" applyBorder="1" applyAlignment="1">
      <alignment horizontal="center"/>
    </xf>
    <xf numFmtId="0" fontId="29" fillId="5" borderId="2" xfId="0" applyFont="1" applyFill="1" applyBorder="1" applyAlignment="1">
      <alignment horizontal="left" vertical="center" wrapText="1"/>
    </xf>
    <xf numFmtId="0" fontId="29" fillId="5" borderId="3" xfId="0" applyFont="1" applyFill="1" applyBorder="1" applyAlignment="1">
      <alignment horizontal="left" vertical="center" wrapText="1"/>
    </xf>
    <xf numFmtId="0" fontId="29" fillId="5" borderId="4" xfId="0" applyFont="1" applyFill="1" applyBorder="1" applyAlignment="1">
      <alignment horizontal="left" vertical="center" wrapText="1"/>
    </xf>
    <xf numFmtId="0" fontId="0" fillId="6" borderId="2" xfId="0" applyFill="1" applyBorder="1" applyAlignment="1">
      <alignment horizontal="left" vertical="center" wrapText="1"/>
    </xf>
    <xf numFmtId="0" fontId="0" fillId="6" borderId="3" xfId="0" applyFill="1" applyBorder="1" applyAlignment="1">
      <alignment horizontal="left" vertical="center" wrapText="1"/>
    </xf>
    <xf numFmtId="0" fontId="0" fillId="6" borderId="4" xfId="0" applyFill="1" applyBorder="1" applyAlignment="1">
      <alignment horizontal="left" vertical="center" wrapText="1"/>
    </xf>
    <xf numFmtId="0" fontId="3" fillId="3" borderId="0" xfId="0" applyFont="1" applyFill="1" applyAlignment="1">
      <alignment horizontal="left" wrapText="1"/>
    </xf>
    <xf numFmtId="0" fontId="0" fillId="6" borderId="5" xfId="0" applyFill="1" applyBorder="1" applyAlignment="1">
      <alignment horizontal="left" vertical="center" wrapText="1"/>
    </xf>
    <xf numFmtId="0" fontId="0" fillId="6" borderId="6" xfId="0" applyFill="1" applyBorder="1" applyAlignment="1">
      <alignment horizontal="left" vertical="center" wrapText="1"/>
    </xf>
    <xf numFmtId="0" fontId="0" fillId="6" borderId="7" xfId="0" applyFill="1" applyBorder="1" applyAlignment="1">
      <alignment horizontal="left" vertical="center" wrapText="1"/>
    </xf>
    <xf numFmtId="0" fontId="0" fillId="6" borderId="8" xfId="0" applyFill="1" applyBorder="1" applyAlignment="1">
      <alignment horizontal="left" vertical="center" wrapText="1"/>
    </xf>
    <xf numFmtId="0" fontId="0" fillId="6" borderId="9" xfId="0" applyFill="1" applyBorder="1" applyAlignment="1">
      <alignment horizontal="left" vertical="center" wrapText="1"/>
    </xf>
    <xf numFmtId="0" fontId="0" fillId="6" borderId="10" xfId="0" applyFill="1" applyBorder="1" applyAlignment="1">
      <alignment horizontal="left" vertical="center" wrapText="1"/>
    </xf>
    <xf numFmtId="0" fontId="2" fillId="0" borderId="0" xfId="0" applyFont="1" applyAlignment="1">
      <alignment horizontal="left"/>
    </xf>
    <xf numFmtId="0" fontId="30" fillId="8" borderId="0" xfId="0" applyFont="1" applyFill="1" applyAlignment="1">
      <alignment horizontal="left" vertical="center"/>
    </xf>
    <xf numFmtId="0" fontId="27" fillId="13" borderId="2" xfId="0" applyFont="1" applyFill="1" applyBorder="1" applyAlignment="1">
      <alignment horizontal="left" vertical="center" wrapText="1"/>
    </xf>
    <xf numFmtId="0" fontId="27" fillId="13" borderId="3" xfId="0" applyFont="1" applyFill="1" applyBorder="1" applyAlignment="1">
      <alignment horizontal="left" vertical="center" wrapText="1"/>
    </xf>
    <xf numFmtId="0" fontId="27" fillId="13" borderId="4" xfId="0" applyFont="1" applyFill="1" applyBorder="1" applyAlignment="1">
      <alignment horizontal="left" vertical="center" wrapText="1"/>
    </xf>
    <xf numFmtId="0" fontId="27" fillId="4" borderId="12" xfId="0" applyFont="1" applyFill="1" applyBorder="1" applyAlignment="1">
      <alignment horizontal="left" vertical="center" wrapText="1"/>
    </xf>
    <xf numFmtId="0" fontId="27" fillId="4" borderId="13" xfId="0" applyFont="1" applyFill="1" applyBorder="1" applyAlignment="1">
      <alignment horizontal="left" vertical="center" wrapText="1"/>
    </xf>
    <xf numFmtId="0" fontId="27" fillId="4" borderId="14" xfId="0" applyFont="1" applyFill="1" applyBorder="1" applyAlignment="1">
      <alignment horizontal="left" vertical="center" wrapText="1"/>
    </xf>
    <xf numFmtId="0" fontId="42" fillId="3" borderId="0" xfId="0" applyFont="1" applyFill="1"/>
    <xf numFmtId="0" fontId="43" fillId="3" borderId="0" xfId="0" applyFont="1" applyFill="1"/>
    <xf numFmtId="0" fontId="44" fillId="3" borderId="0" xfId="0" applyFont="1" applyFill="1" applyAlignment="1">
      <alignment horizontal="center"/>
    </xf>
    <xf numFmtId="0" fontId="45" fillId="3" borderId="0" xfId="2" applyFont="1" applyFill="1"/>
    <xf numFmtId="0" fontId="43" fillId="3" borderId="0" xfId="0" applyFont="1" applyFill="1" applyAlignment="1">
      <alignment textRotation="255"/>
    </xf>
    <xf numFmtId="0" fontId="45" fillId="3" borderId="0" xfId="0" applyFont="1" applyFill="1"/>
    <xf numFmtId="0" fontId="45" fillId="3" borderId="0" xfId="2" applyFont="1" applyFill="1" applyAlignment="1">
      <alignment horizontal="left"/>
    </xf>
  </cellXfs>
  <cellStyles count="4">
    <cellStyle name="Comma" xfId="1" builtinId="3"/>
    <cellStyle name="Comma 2" xfId="3" xr:uid="{00000000-0005-0000-0000-000001000000}"/>
    <cellStyle name="Hyperlink" xfId="2" builtinId="8"/>
    <cellStyle name="Normal" xfId="0" builtinId="0"/>
  </cellStyles>
  <dxfs count="0"/>
  <tableStyles count="1" defaultTableStyle="TableStyleMedium2" defaultPivotStyle="PivotStyleLight16">
    <tableStyle name="Invisible" pivot="0" table="0" count="0" xr9:uid="{72F194C6-AC49-445A-B8FF-03BCADFEDFAD}"/>
  </tableStyles>
  <colors>
    <mruColors>
      <color rgb="FF66FFFF"/>
      <color rgb="FFFFCC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png"/><Relationship Id="rId1" Type="http://schemas.openxmlformats.org/officeDocument/2006/relationships/image" Target="../media/image8.jpg"/><Relationship Id="rId5" Type="http://schemas.openxmlformats.org/officeDocument/2006/relationships/image" Target="../media/image12.png"/><Relationship Id="rId4" Type="http://schemas.openxmlformats.org/officeDocument/2006/relationships/image" Target="../media/image1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hyperlink" Target="#DashBoard!A1"/><Relationship Id="rId1" Type="http://schemas.openxmlformats.org/officeDocument/2006/relationships/image" Target="../media/image13.png"/><Relationship Id="rId4" Type="http://schemas.openxmlformats.org/officeDocument/2006/relationships/image" Target="../media/image12.png"/></Relationships>
</file>

<file path=xl/drawings/_rels/drawing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jpeg"/><Relationship Id="rId1" Type="http://schemas.openxmlformats.org/officeDocument/2006/relationships/image" Target="../media/image14.png"/><Relationship Id="rId5" Type="http://schemas.openxmlformats.org/officeDocument/2006/relationships/image" Target="../media/image12.png"/><Relationship Id="rId4" Type="http://schemas.openxmlformats.org/officeDocument/2006/relationships/image" Target="../media/image16.png"/></Relationships>
</file>

<file path=xl/drawings/_rels/drawing6.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7.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jpeg"/><Relationship Id="rId1" Type="http://schemas.openxmlformats.org/officeDocument/2006/relationships/image" Target="../media/image18.png"/><Relationship Id="rId5" Type="http://schemas.openxmlformats.org/officeDocument/2006/relationships/image" Target="../media/image12.png"/><Relationship Id="rId4"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editAs="oneCell">
    <xdr:from>
      <xdr:col>2</xdr:col>
      <xdr:colOff>350520</xdr:colOff>
      <xdr:row>18</xdr:row>
      <xdr:rowOff>76200</xdr:rowOff>
    </xdr:from>
    <xdr:to>
      <xdr:col>7</xdr:col>
      <xdr:colOff>283886</xdr:colOff>
      <xdr:row>29</xdr:row>
      <xdr:rowOff>355468</xdr:rowOff>
    </xdr:to>
    <xdr:pic>
      <xdr:nvPicPr>
        <xdr:cNvPr id="2" name="Picture 1">
          <a:extLst>
            <a:ext uri="{FF2B5EF4-FFF2-40B4-BE49-F238E27FC236}">
              <a16:creationId xmlns:a16="http://schemas.microsoft.com/office/drawing/2014/main" id="{2583E000-4613-472E-8A37-18788E0D28E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2605"/>
        <a:stretch/>
      </xdr:blipFill>
      <xdr:spPr>
        <a:xfrm>
          <a:off x="1569720" y="1417320"/>
          <a:ext cx="2981366" cy="3098668"/>
        </a:xfrm>
        <a:prstGeom prst="rect">
          <a:avLst/>
        </a:prstGeom>
      </xdr:spPr>
    </xdr:pic>
    <xdr:clientData/>
  </xdr:twoCellAnchor>
  <xdr:twoCellAnchor editAs="oneCell">
    <xdr:from>
      <xdr:col>9</xdr:col>
      <xdr:colOff>60960</xdr:colOff>
      <xdr:row>19</xdr:row>
      <xdr:rowOff>396240</xdr:rowOff>
    </xdr:from>
    <xdr:to>
      <xdr:col>15</xdr:col>
      <xdr:colOff>243840</xdr:colOff>
      <xdr:row>29</xdr:row>
      <xdr:rowOff>67350</xdr:rowOff>
    </xdr:to>
    <xdr:pic>
      <xdr:nvPicPr>
        <xdr:cNvPr id="3" name="Picture 2">
          <a:extLst>
            <a:ext uri="{FF2B5EF4-FFF2-40B4-BE49-F238E27FC236}">
              <a16:creationId xmlns:a16="http://schemas.microsoft.com/office/drawing/2014/main" id="{099E9666-4C35-B4B3-3FDC-243BA3F6EA3F}"/>
            </a:ext>
          </a:extLst>
        </xdr:cNvPr>
        <xdr:cNvPicPr>
          <a:picLocks noChangeAspect="1"/>
        </xdr:cNvPicPr>
      </xdr:nvPicPr>
      <xdr:blipFill>
        <a:blip xmlns:r="http://schemas.openxmlformats.org/officeDocument/2006/relationships" r:embed="rId2"/>
        <a:stretch>
          <a:fillRect/>
        </a:stretch>
      </xdr:blipFill>
      <xdr:spPr>
        <a:xfrm>
          <a:off x="5547360" y="2011680"/>
          <a:ext cx="3840480" cy="2216190"/>
        </a:xfrm>
        <a:prstGeom prst="rect">
          <a:avLst/>
        </a:prstGeom>
      </xdr:spPr>
    </xdr:pic>
    <xdr:clientData/>
  </xdr:twoCellAnchor>
  <xdr:twoCellAnchor editAs="oneCell">
    <xdr:from>
      <xdr:col>1</xdr:col>
      <xdr:colOff>22860</xdr:colOff>
      <xdr:row>32</xdr:row>
      <xdr:rowOff>205740</xdr:rowOff>
    </xdr:from>
    <xdr:to>
      <xdr:col>21</xdr:col>
      <xdr:colOff>587025</xdr:colOff>
      <xdr:row>72</xdr:row>
      <xdr:rowOff>50522</xdr:rowOff>
    </xdr:to>
    <xdr:pic>
      <xdr:nvPicPr>
        <xdr:cNvPr id="5" name="Picture 4">
          <a:extLst>
            <a:ext uri="{FF2B5EF4-FFF2-40B4-BE49-F238E27FC236}">
              <a16:creationId xmlns:a16="http://schemas.microsoft.com/office/drawing/2014/main" id="{75B9A57B-1EF3-2E1E-8C2E-095CCFA59D42}"/>
            </a:ext>
          </a:extLst>
        </xdr:cNvPr>
        <xdr:cNvPicPr>
          <a:picLocks noChangeAspect="1"/>
        </xdr:cNvPicPr>
      </xdr:nvPicPr>
      <xdr:blipFill>
        <a:blip xmlns:r="http://schemas.openxmlformats.org/officeDocument/2006/relationships" r:embed="rId3"/>
        <a:stretch>
          <a:fillRect/>
        </a:stretch>
      </xdr:blipFill>
      <xdr:spPr>
        <a:xfrm>
          <a:off x="632460" y="5341620"/>
          <a:ext cx="12961905" cy="7304762"/>
        </a:xfrm>
        <a:prstGeom prst="rect">
          <a:avLst/>
        </a:prstGeom>
      </xdr:spPr>
    </xdr:pic>
    <xdr:clientData/>
  </xdr:twoCellAnchor>
  <xdr:twoCellAnchor editAs="oneCell">
    <xdr:from>
      <xdr:col>0</xdr:col>
      <xdr:colOff>556260</xdr:colOff>
      <xdr:row>75</xdr:row>
      <xdr:rowOff>7620</xdr:rowOff>
    </xdr:from>
    <xdr:to>
      <xdr:col>21</xdr:col>
      <xdr:colOff>501301</xdr:colOff>
      <xdr:row>114</xdr:row>
      <xdr:rowOff>84824</xdr:rowOff>
    </xdr:to>
    <xdr:pic>
      <xdr:nvPicPr>
        <xdr:cNvPr id="7" name="Picture 6">
          <a:extLst>
            <a:ext uri="{FF2B5EF4-FFF2-40B4-BE49-F238E27FC236}">
              <a16:creationId xmlns:a16="http://schemas.microsoft.com/office/drawing/2014/main" id="{3BC3F729-B45A-AA96-4347-E6CC5D519AF2}"/>
            </a:ext>
          </a:extLst>
        </xdr:cNvPr>
        <xdr:cNvPicPr>
          <a:picLocks noChangeAspect="1"/>
        </xdr:cNvPicPr>
      </xdr:nvPicPr>
      <xdr:blipFill>
        <a:blip xmlns:r="http://schemas.openxmlformats.org/officeDocument/2006/relationships" r:embed="rId4"/>
        <a:stretch>
          <a:fillRect/>
        </a:stretch>
      </xdr:blipFill>
      <xdr:spPr>
        <a:xfrm>
          <a:off x="556260" y="13152120"/>
          <a:ext cx="12952381" cy="7209524"/>
        </a:xfrm>
        <a:prstGeom prst="rect">
          <a:avLst/>
        </a:prstGeom>
      </xdr:spPr>
    </xdr:pic>
    <xdr:clientData/>
  </xdr:twoCellAnchor>
  <xdr:twoCellAnchor editAs="oneCell">
    <xdr:from>
      <xdr:col>1</xdr:col>
      <xdr:colOff>121921</xdr:colOff>
      <xdr:row>116</xdr:row>
      <xdr:rowOff>175260</xdr:rowOff>
    </xdr:from>
    <xdr:to>
      <xdr:col>21</xdr:col>
      <xdr:colOff>523899</xdr:colOff>
      <xdr:row>155</xdr:row>
      <xdr:rowOff>124828</xdr:rowOff>
    </xdr:to>
    <xdr:pic>
      <xdr:nvPicPr>
        <xdr:cNvPr id="10" name="Picture 9">
          <a:extLst>
            <a:ext uri="{FF2B5EF4-FFF2-40B4-BE49-F238E27FC236}">
              <a16:creationId xmlns:a16="http://schemas.microsoft.com/office/drawing/2014/main" id="{3A01B47A-8A5D-7AAA-9760-7496558EB242}"/>
            </a:ext>
          </a:extLst>
        </xdr:cNvPr>
        <xdr:cNvPicPr>
          <a:picLocks noChangeAspect="1"/>
        </xdr:cNvPicPr>
      </xdr:nvPicPr>
      <xdr:blipFill>
        <a:blip xmlns:r="http://schemas.openxmlformats.org/officeDocument/2006/relationships" r:embed="rId5"/>
        <a:stretch>
          <a:fillRect/>
        </a:stretch>
      </xdr:blipFill>
      <xdr:spPr>
        <a:xfrm>
          <a:off x="731521" y="20817840"/>
          <a:ext cx="12799718" cy="7081888"/>
        </a:xfrm>
        <a:prstGeom prst="rect">
          <a:avLst/>
        </a:prstGeom>
      </xdr:spPr>
    </xdr:pic>
    <xdr:clientData/>
  </xdr:twoCellAnchor>
  <xdr:twoCellAnchor editAs="oneCell">
    <xdr:from>
      <xdr:col>0</xdr:col>
      <xdr:colOff>518160</xdr:colOff>
      <xdr:row>0</xdr:row>
      <xdr:rowOff>0</xdr:rowOff>
    </xdr:from>
    <xdr:to>
      <xdr:col>17</xdr:col>
      <xdr:colOff>76200</xdr:colOff>
      <xdr:row>15</xdr:row>
      <xdr:rowOff>143877</xdr:rowOff>
    </xdr:to>
    <xdr:pic>
      <xdr:nvPicPr>
        <xdr:cNvPr id="13" name="Picture 12">
          <a:extLst>
            <a:ext uri="{FF2B5EF4-FFF2-40B4-BE49-F238E27FC236}">
              <a16:creationId xmlns:a16="http://schemas.microsoft.com/office/drawing/2014/main" id="{5FF0C463-D063-D555-A76D-521EC36E3B42}"/>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18160" y="0"/>
          <a:ext cx="10126980" cy="28870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381000</xdr:colOff>
      <xdr:row>0</xdr:row>
      <xdr:rowOff>139064</xdr:rowOff>
    </xdr:from>
    <xdr:to>
      <xdr:col>1</xdr:col>
      <xdr:colOff>1514475</xdr:colOff>
      <xdr:row>5</xdr:row>
      <xdr:rowOff>182880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2605"/>
        <a:stretch/>
      </xdr:blipFill>
      <xdr:spPr>
        <a:xfrm>
          <a:off x="381000" y="139064"/>
          <a:ext cx="1743075" cy="1811656"/>
        </a:xfrm>
        <a:prstGeom prst="rect">
          <a:avLst/>
        </a:prstGeom>
      </xdr:spPr>
    </xdr:pic>
    <xdr:clientData/>
  </xdr:twoCellAnchor>
  <xdr:twoCellAnchor editAs="oneCell">
    <xdr:from>
      <xdr:col>12</xdr:col>
      <xdr:colOff>533400</xdr:colOff>
      <xdr:row>1</xdr:row>
      <xdr:rowOff>106680</xdr:rowOff>
    </xdr:from>
    <xdr:to>
      <xdr:col>15</xdr:col>
      <xdr:colOff>199225</xdr:colOff>
      <xdr:row>3</xdr:row>
      <xdr:rowOff>38100</xdr:rowOff>
    </xdr:to>
    <xdr:pic>
      <xdr:nvPicPr>
        <xdr:cNvPr id="2" name="Picture 1">
          <a:extLst>
            <a:ext uri="{FF2B5EF4-FFF2-40B4-BE49-F238E27FC236}">
              <a16:creationId xmlns:a16="http://schemas.microsoft.com/office/drawing/2014/main" id="{F08E6792-BEF9-1C86-61CB-E237388FD0F8}"/>
            </a:ext>
          </a:extLst>
        </xdr:cNvPr>
        <xdr:cNvPicPr>
          <a:picLocks noChangeAspect="1"/>
        </xdr:cNvPicPr>
      </xdr:nvPicPr>
      <xdr:blipFill>
        <a:blip xmlns:r="http://schemas.openxmlformats.org/officeDocument/2006/relationships" r:embed="rId2"/>
        <a:stretch>
          <a:fillRect/>
        </a:stretch>
      </xdr:blipFill>
      <xdr:spPr>
        <a:xfrm>
          <a:off x="11300460" y="289560"/>
          <a:ext cx="1959445" cy="11353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405417</xdr:colOff>
      <xdr:row>3</xdr:row>
      <xdr:rowOff>152590</xdr:rowOff>
    </xdr:from>
    <xdr:to>
      <xdr:col>11</xdr:col>
      <xdr:colOff>511628</xdr:colOff>
      <xdr:row>13</xdr:row>
      <xdr:rowOff>32237</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57274" y="930919"/>
          <a:ext cx="5739568" cy="1811861"/>
        </a:xfrm>
        <a:prstGeom prst="rect">
          <a:avLst/>
        </a:prstGeom>
      </xdr:spPr>
    </xdr:pic>
    <xdr:clientData/>
  </xdr:twoCellAnchor>
  <xdr:twoCellAnchor editAs="oneCell">
    <xdr:from>
      <xdr:col>3</xdr:col>
      <xdr:colOff>346842</xdr:colOff>
      <xdr:row>13</xdr:row>
      <xdr:rowOff>162910</xdr:rowOff>
    </xdr:from>
    <xdr:to>
      <xdr:col>8</xdr:col>
      <xdr:colOff>289035</xdr:colOff>
      <xdr:row>30</xdr:row>
      <xdr:rowOff>125218</xdr:rowOff>
    </xdr:to>
    <xdr:pic>
      <xdr:nvPicPr>
        <xdr:cNvPr id="6" name="Picture 5" descr="mike, Author at Still Education">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22939" y="2317531"/>
          <a:ext cx="3069020" cy="3100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597775</xdr:colOff>
      <xdr:row>0</xdr:row>
      <xdr:rowOff>0</xdr:rowOff>
    </xdr:from>
    <xdr:to>
      <xdr:col>6</xdr:col>
      <xdr:colOff>312204</xdr:colOff>
      <xdr:row>3</xdr:row>
      <xdr:rowOff>27214</xdr:rowOff>
    </xdr:to>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2605"/>
        <a:stretch/>
      </xdr:blipFill>
      <xdr:spPr>
        <a:xfrm>
          <a:off x="3101489" y="0"/>
          <a:ext cx="966286" cy="805543"/>
        </a:xfrm>
        <a:prstGeom prst="rect">
          <a:avLst/>
        </a:prstGeom>
      </xdr:spPr>
    </xdr:pic>
    <xdr:clientData/>
  </xdr:twoCellAnchor>
  <xdr:twoCellAnchor editAs="oneCell">
    <xdr:from>
      <xdr:col>3</xdr:col>
      <xdr:colOff>0</xdr:colOff>
      <xdr:row>33</xdr:row>
      <xdr:rowOff>0</xdr:rowOff>
    </xdr:from>
    <xdr:to>
      <xdr:col>11</xdr:col>
      <xdr:colOff>461158</xdr:colOff>
      <xdr:row>56</xdr:row>
      <xdr:rowOff>11255</xdr:rowOff>
    </xdr:to>
    <xdr:pic>
      <xdr:nvPicPr>
        <xdr:cNvPr id="3" name="Picture 2">
          <a:extLst>
            <a:ext uri="{FF2B5EF4-FFF2-40B4-BE49-F238E27FC236}">
              <a16:creationId xmlns:a16="http://schemas.microsoft.com/office/drawing/2014/main" id="{C8B757CD-95BD-2CE7-EC84-A2718CE5D8DA}"/>
            </a:ext>
          </a:extLst>
        </xdr:cNvPr>
        <xdr:cNvPicPr>
          <a:picLocks noChangeAspect="1"/>
        </xdr:cNvPicPr>
      </xdr:nvPicPr>
      <xdr:blipFill>
        <a:blip xmlns:r="http://schemas.openxmlformats.org/officeDocument/2006/relationships" r:embed="rId4"/>
        <a:stretch>
          <a:fillRect/>
        </a:stretch>
      </xdr:blipFill>
      <xdr:spPr>
        <a:xfrm>
          <a:off x="1877786" y="5872843"/>
          <a:ext cx="5468586" cy="4267570"/>
        </a:xfrm>
        <a:prstGeom prst="rect">
          <a:avLst/>
        </a:prstGeom>
      </xdr:spPr>
    </xdr:pic>
    <xdr:clientData/>
  </xdr:twoCellAnchor>
  <xdr:twoCellAnchor editAs="oneCell">
    <xdr:from>
      <xdr:col>6</xdr:col>
      <xdr:colOff>375559</xdr:colOff>
      <xdr:row>0</xdr:row>
      <xdr:rowOff>76200</xdr:rowOff>
    </xdr:from>
    <xdr:to>
      <xdr:col>8</xdr:col>
      <xdr:colOff>433127</xdr:colOff>
      <xdr:row>3</xdr:row>
      <xdr:rowOff>54428</xdr:rowOff>
    </xdr:to>
    <xdr:pic>
      <xdr:nvPicPr>
        <xdr:cNvPr id="4" name="Picture 3">
          <a:extLst>
            <a:ext uri="{FF2B5EF4-FFF2-40B4-BE49-F238E27FC236}">
              <a16:creationId xmlns:a16="http://schemas.microsoft.com/office/drawing/2014/main" id="{E2748C64-BF46-6F17-997C-13A98A7A4AC8}"/>
            </a:ext>
          </a:extLst>
        </xdr:cNvPr>
        <xdr:cNvPicPr>
          <a:picLocks noChangeAspect="1"/>
        </xdr:cNvPicPr>
      </xdr:nvPicPr>
      <xdr:blipFill>
        <a:blip xmlns:r="http://schemas.openxmlformats.org/officeDocument/2006/relationships" r:embed="rId5"/>
        <a:stretch>
          <a:fillRect/>
        </a:stretch>
      </xdr:blipFill>
      <xdr:spPr>
        <a:xfrm>
          <a:off x="4131130" y="76200"/>
          <a:ext cx="1309426" cy="75655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320040</xdr:colOff>
      <xdr:row>10</xdr:row>
      <xdr:rowOff>30624</xdr:rowOff>
    </xdr:from>
    <xdr:to>
      <xdr:col>6</xdr:col>
      <xdr:colOff>342900</xdr:colOff>
      <xdr:row>25</xdr:row>
      <xdr:rowOff>137160</xdr:rowOff>
    </xdr:to>
    <xdr:pic>
      <xdr:nvPicPr>
        <xdr:cNvPr id="3" name="Picture 2" descr="Relative Cell Reference | The Company Rocks">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040" y="1310784"/>
          <a:ext cx="3680460" cy="42822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2712720</xdr:colOff>
      <xdr:row>3</xdr:row>
      <xdr:rowOff>0</xdr:rowOff>
    </xdr:from>
    <xdr:to>
      <xdr:col>7</xdr:col>
      <xdr:colOff>144780</xdr:colOff>
      <xdr:row>4</xdr:row>
      <xdr:rowOff>83820</xdr:rowOff>
    </xdr:to>
    <xdr:sp macro="" textlink="">
      <xdr:nvSpPr>
        <xdr:cNvPr id="2" name="Arrow: Left 1">
          <a:hlinkClick xmlns:r="http://schemas.openxmlformats.org/officeDocument/2006/relationships" r:id="rId2"/>
          <a:extLst>
            <a:ext uri="{FF2B5EF4-FFF2-40B4-BE49-F238E27FC236}">
              <a16:creationId xmlns:a16="http://schemas.microsoft.com/office/drawing/2014/main" id="{00000000-0008-0000-0200-000002000000}"/>
            </a:ext>
          </a:extLst>
        </xdr:cNvPr>
        <xdr:cNvSpPr/>
      </xdr:nvSpPr>
      <xdr:spPr>
        <a:xfrm>
          <a:off x="6370320" y="0"/>
          <a:ext cx="784860" cy="41148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8</xdr:col>
      <xdr:colOff>257175</xdr:colOff>
      <xdr:row>0</xdr:row>
      <xdr:rowOff>165735</xdr:rowOff>
    </xdr:from>
    <xdr:to>
      <xdr:col>9</xdr:col>
      <xdr:colOff>264794</xdr:colOff>
      <xdr:row>4</xdr:row>
      <xdr:rowOff>68579</xdr:rowOff>
    </xdr:to>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2605"/>
        <a:stretch/>
      </xdr:blipFill>
      <xdr:spPr>
        <a:xfrm>
          <a:off x="6962775" y="165735"/>
          <a:ext cx="1165859" cy="962024"/>
        </a:xfrm>
        <a:prstGeom prst="rect">
          <a:avLst/>
        </a:prstGeom>
      </xdr:spPr>
    </xdr:pic>
    <xdr:clientData/>
  </xdr:twoCellAnchor>
  <xdr:twoCellAnchor editAs="oneCell">
    <xdr:from>
      <xdr:col>9</xdr:col>
      <xdr:colOff>502920</xdr:colOff>
      <xdr:row>0</xdr:row>
      <xdr:rowOff>152400</xdr:rowOff>
    </xdr:from>
    <xdr:to>
      <xdr:col>11</xdr:col>
      <xdr:colOff>145953</xdr:colOff>
      <xdr:row>4</xdr:row>
      <xdr:rowOff>22860</xdr:rowOff>
    </xdr:to>
    <xdr:pic>
      <xdr:nvPicPr>
        <xdr:cNvPr id="4" name="Picture 3">
          <a:extLst>
            <a:ext uri="{FF2B5EF4-FFF2-40B4-BE49-F238E27FC236}">
              <a16:creationId xmlns:a16="http://schemas.microsoft.com/office/drawing/2014/main" id="{074CADED-6FA9-566B-768B-07FC398EBAC6}"/>
            </a:ext>
          </a:extLst>
        </xdr:cNvPr>
        <xdr:cNvPicPr>
          <a:picLocks noChangeAspect="1"/>
        </xdr:cNvPicPr>
      </xdr:nvPicPr>
      <xdr:blipFill>
        <a:blip xmlns:r="http://schemas.openxmlformats.org/officeDocument/2006/relationships" r:embed="rId4"/>
        <a:stretch>
          <a:fillRect/>
        </a:stretch>
      </xdr:blipFill>
      <xdr:spPr>
        <a:xfrm>
          <a:off x="8366760" y="152400"/>
          <a:ext cx="1608993" cy="9296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381001</xdr:colOff>
      <xdr:row>1</xdr:row>
      <xdr:rowOff>281941</xdr:rowOff>
    </xdr:from>
    <xdr:to>
      <xdr:col>14</xdr:col>
      <xdr:colOff>45720</xdr:colOff>
      <xdr:row>18</xdr:row>
      <xdr:rowOff>207341</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7505701" y="464821"/>
          <a:ext cx="4571999" cy="3514420"/>
        </a:xfrm>
        <a:prstGeom prst="rect">
          <a:avLst/>
        </a:prstGeom>
      </xdr:spPr>
    </xdr:pic>
    <xdr:clientData/>
  </xdr:twoCellAnchor>
  <xdr:twoCellAnchor editAs="oneCell">
    <xdr:from>
      <xdr:col>5</xdr:col>
      <xdr:colOff>340995</xdr:colOff>
      <xdr:row>0</xdr:row>
      <xdr:rowOff>30480</xdr:rowOff>
    </xdr:from>
    <xdr:to>
      <xdr:col>6</xdr:col>
      <xdr:colOff>45719</xdr:colOff>
      <xdr:row>4</xdr:row>
      <xdr:rowOff>38099</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2605"/>
        <a:stretch/>
      </xdr:blipFill>
      <xdr:spPr>
        <a:xfrm>
          <a:off x="6017895" y="30480"/>
          <a:ext cx="1152524" cy="967739"/>
        </a:xfrm>
        <a:prstGeom prst="rect">
          <a:avLst/>
        </a:prstGeom>
      </xdr:spPr>
    </xdr:pic>
    <xdr:clientData/>
  </xdr:twoCellAnchor>
  <xdr:twoCellAnchor editAs="oneCell">
    <xdr:from>
      <xdr:col>1</xdr:col>
      <xdr:colOff>114300</xdr:colOff>
      <xdr:row>5</xdr:row>
      <xdr:rowOff>76200</xdr:rowOff>
    </xdr:from>
    <xdr:to>
      <xdr:col>5</xdr:col>
      <xdr:colOff>477423</xdr:colOff>
      <xdr:row>13</xdr:row>
      <xdr:rowOff>95057</xdr:rowOff>
    </xdr:to>
    <xdr:pic>
      <xdr:nvPicPr>
        <xdr:cNvPr id="3" name="Picture 2">
          <a:extLst>
            <a:ext uri="{FF2B5EF4-FFF2-40B4-BE49-F238E27FC236}">
              <a16:creationId xmlns:a16="http://schemas.microsoft.com/office/drawing/2014/main" id="{439A4E4F-07C9-0366-B7C7-252E1B680773}"/>
            </a:ext>
          </a:extLst>
        </xdr:cNvPr>
        <xdr:cNvPicPr>
          <a:picLocks noChangeAspect="1"/>
        </xdr:cNvPicPr>
      </xdr:nvPicPr>
      <xdr:blipFill>
        <a:blip xmlns:r="http://schemas.openxmlformats.org/officeDocument/2006/relationships" r:embed="rId3"/>
        <a:stretch>
          <a:fillRect/>
        </a:stretch>
      </xdr:blipFill>
      <xdr:spPr>
        <a:xfrm>
          <a:off x="723900" y="1219200"/>
          <a:ext cx="5857143" cy="1542857"/>
        </a:xfrm>
        <a:prstGeom prst="rect">
          <a:avLst/>
        </a:prstGeom>
      </xdr:spPr>
    </xdr:pic>
    <xdr:clientData/>
  </xdr:twoCellAnchor>
  <xdr:twoCellAnchor editAs="oneCell">
    <xdr:from>
      <xdr:col>0</xdr:col>
      <xdr:colOff>373380</xdr:colOff>
      <xdr:row>25</xdr:row>
      <xdr:rowOff>121920</xdr:rowOff>
    </xdr:from>
    <xdr:to>
      <xdr:col>7</xdr:col>
      <xdr:colOff>458070</xdr:colOff>
      <xdr:row>57</xdr:row>
      <xdr:rowOff>56419</xdr:rowOff>
    </xdr:to>
    <xdr:pic>
      <xdr:nvPicPr>
        <xdr:cNvPr id="4" name="Picture 3">
          <a:extLst>
            <a:ext uri="{FF2B5EF4-FFF2-40B4-BE49-F238E27FC236}">
              <a16:creationId xmlns:a16="http://schemas.microsoft.com/office/drawing/2014/main" id="{93DF68A2-8B24-7F84-C197-648B7E5BC932}"/>
            </a:ext>
          </a:extLst>
        </xdr:cNvPr>
        <xdr:cNvPicPr>
          <a:picLocks noChangeAspect="1"/>
        </xdr:cNvPicPr>
      </xdr:nvPicPr>
      <xdr:blipFill>
        <a:blip xmlns:r="http://schemas.openxmlformats.org/officeDocument/2006/relationships" r:embed="rId4"/>
        <a:stretch>
          <a:fillRect/>
        </a:stretch>
      </xdr:blipFill>
      <xdr:spPr>
        <a:xfrm>
          <a:off x="373380" y="4785360"/>
          <a:ext cx="8276190" cy="5847619"/>
        </a:xfrm>
        <a:prstGeom prst="rect">
          <a:avLst/>
        </a:prstGeom>
      </xdr:spPr>
    </xdr:pic>
    <xdr:clientData/>
  </xdr:twoCellAnchor>
  <xdr:twoCellAnchor editAs="oneCell">
    <xdr:from>
      <xdr:col>3</xdr:col>
      <xdr:colOff>1005841</xdr:colOff>
      <xdr:row>0</xdr:row>
      <xdr:rowOff>144780</xdr:rowOff>
    </xdr:from>
    <xdr:to>
      <xdr:col>5</xdr:col>
      <xdr:colOff>281941</xdr:colOff>
      <xdr:row>4</xdr:row>
      <xdr:rowOff>162052</xdr:rowOff>
    </xdr:to>
    <xdr:pic>
      <xdr:nvPicPr>
        <xdr:cNvPr id="6" name="Picture 5">
          <a:extLst>
            <a:ext uri="{FF2B5EF4-FFF2-40B4-BE49-F238E27FC236}">
              <a16:creationId xmlns:a16="http://schemas.microsoft.com/office/drawing/2014/main" id="{FC55A1C2-237C-34B0-8743-969BC570C8ED}"/>
            </a:ext>
          </a:extLst>
        </xdr:cNvPr>
        <xdr:cNvPicPr>
          <a:picLocks noChangeAspect="1"/>
        </xdr:cNvPicPr>
      </xdr:nvPicPr>
      <xdr:blipFill>
        <a:blip xmlns:r="http://schemas.openxmlformats.org/officeDocument/2006/relationships" r:embed="rId5"/>
        <a:stretch>
          <a:fillRect/>
        </a:stretch>
      </xdr:blipFill>
      <xdr:spPr>
        <a:xfrm>
          <a:off x="4693921" y="144780"/>
          <a:ext cx="1691640" cy="97739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533401</xdr:colOff>
      <xdr:row>0</xdr:row>
      <xdr:rowOff>0</xdr:rowOff>
    </xdr:from>
    <xdr:to>
      <xdr:col>3</xdr:col>
      <xdr:colOff>762413</xdr:colOff>
      <xdr:row>4</xdr:row>
      <xdr:rowOff>76200</xdr:rowOff>
    </xdr:to>
    <xdr:pic>
      <xdr:nvPicPr>
        <xdr:cNvPr id="2" name="Picture 1">
          <a:extLst>
            <a:ext uri="{FF2B5EF4-FFF2-40B4-BE49-F238E27FC236}">
              <a16:creationId xmlns:a16="http://schemas.microsoft.com/office/drawing/2014/main" id="{DE6664BA-C1B1-4125-B829-35581795CA8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2605"/>
        <a:stretch/>
      </xdr:blipFill>
      <xdr:spPr>
        <a:xfrm>
          <a:off x="2651761" y="0"/>
          <a:ext cx="1295812" cy="1089660"/>
        </a:xfrm>
        <a:prstGeom prst="rect">
          <a:avLst/>
        </a:prstGeom>
      </xdr:spPr>
    </xdr:pic>
    <xdr:clientData/>
  </xdr:twoCellAnchor>
  <xdr:twoCellAnchor editAs="oneCell">
    <xdr:from>
      <xdr:col>1</xdr:col>
      <xdr:colOff>0</xdr:colOff>
      <xdr:row>31</xdr:row>
      <xdr:rowOff>0</xdr:rowOff>
    </xdr:from>
    <xdr:to>
      <xdr:col>7</xdr:col>
      <xdr:colOff>123005</xdr:colOff>
      <xdr:row>69</xdr:row>
      <xdr:rowOff>155322</xdr:rowOff>
    </xdr:to>
    <xdr:pic>
      <xdr:nvPicPr>
        <xdr:cNvPr id="3" name="Picture 2">
          <a:extLst>
            <a:ext uri="{FF2B5EF4-FFF2-40B4-BE49-F238E27FC236}">
              <a16:creationId xmlns:a16="http://schemas.microsoft.com/office/drawing/2014/main" id="{232F00A5-700E-3AC4-4EA1-62E2A965B7A8}"/>
            </a:ext>
          </a:extLst>
        </xdr:cNvPr>
        <xdr:cNvPicPr>
          <a:picLocks noChangeAspect="1"/>
        </xdr:cNvPicPr>
      </xdr:nvPicPr>
      <xdr:blipFill>
        <a:blip xmlns:r="http://schemas.openxmlformats.org/officeDocument/2006/relationships" r:embed="rId2"/>
        <a:stretch>
          <a:fillRect/>
        </a:stretch>
      </xdr:blipFill>
      <xdr:spPr>
        <a:xfrm>
          <a:off x="0" y="7513320"/>
          <a:ext cx="6561905" cy="7104762"/>
        </a:xfrm>
        <a:prstGeom prst="rect">
          <a:avLst/>
        </a:prstGeom>
      </xdr:spPr>
    </xdr:pic>
    <xdr:clientData/>
  </xdr:twoCellAnchor>
  <xdr:twoCellAnchor editAs="oneCell">
    <xdr:from>
      <xdr:col>4</xdr:col>
      <xdr:colOff>1</xdr:colOff>
      <xdr:row>1</xdr:row>
      <xdr:rowOff>0</xdr:rowOff>
    </xdr:from>
    <xdr:to>
      <xdr:col>5</xdr:col>
      <xdr:colOff>266701</xdr:colOff>
      <xdr:row>4</xdr:row>
      <xdr:rowOff>49953</xdr:rowOff>
    </xdr:to>
    <xdr:pic>
      <xdr:nvPicPr>
        <xdr:cNvPr id="4" name="Picture 3">
          <a:extLst>
            <a:ext uri="{FF2B5EF4-FFF2-40B4-BE49-F238E27FC236}">
              <a16:creationId xmlns:a16="http://schemas.microsoft.com/office/drawing/2014/main" id="{674D6B86-5A71-378F-6049-9E0C1E1ABB18}"/>
            </a:ext>
          </a:extLst>
        </xdr:cNvPr>
        <xdr:cNvPicPr>
          <a:picLocks noChangeAspect="1"/>
        </xdr:cNvPicPr>
      </xdr:nvPicPr>
      <xdr:blipFill>
        <a:blip xmlns:r="http://schemas.openxmlformats.org/officeDocument/2006/relationships" r:embed="rId3"/>
        <a:stretch>
          <a:fillRect/>
        </a:stretch>
      </xdr:blipFill>
      <xdr:spPr>
        <a:xfrm>
          <a:off x="4312921" y="182880"/>
          <a:ext cx="1524000" cy="88053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68580</xdr:colOff>
      <xdr:row>2</xdr:row>
      <xdr:rowOff>0</xdr:rowOff>
    </xdr:from>
    <xdr:to>
      <xdr:col>14</xdr:col>
      <xdr:colOff>518160</xdr:colOff>
      <xdr:row>8</xdr:row>
      <xdr:rowOff>10954</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00" y="0"/>
          <a:ext cx="3528060" cy="1984534"/>
        </a:xfrm>
        <a:prstGeom prst="rect">
          <a:avLst/>
        </a:prstGeom>
      </xdr:spPr>
    </xdr:pic>
    <xdr:clientData/>
  </xdr:twoCellAnchor>
  <xdr:twoCellAnchor editAs="oneCell">
    <xdr:from>
      <xdr:col>6</xdr:col>
      <xdr:colOff>958215</xdr:colOff>
      <xdr:row>0</xdr:row>
      <xdr:rowOff>0</xdr:rowOff>
    </xdr:from>
    <xdr:to>
      <xdr:col>7</xdr:col>
      <xdr:colOff>721994</xdr:colOff>
      <xdr:row>3</xdr:row>
      <xdr:rowOff>110489</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2605"/>
        <a:stretch/>
      </xdr:blipFill>
      <xdr:spPr>
        <a:xfrm>
          <a:off x="7160895" y="0"/>
          <a:ext cx="1173479" cy="986789"/>
        </a:xfrm>
        <a:prstGeom prst="rect">
          <a:avLst/>
        </a:prstGeom>
      </xdr:spPr>
    </xdr:pic>
    <xdr:clientData/>
  </xdr:twoCellAnchor>
  <xdr:twoCellAnchor editAs="oneCell">
    <xdr:from>
      <xdr:col>2</xdr:col>
      <xdr:colOff>0</xdr:colOff>
      <xdr:row>19</xdr:row>
      <xdr:rowOff>0</xdr:rowOff>
    </xdr:from>
    <xdr:to>
      <xdr:col>7</xdr:col>
      <xdr:colOff>762904</xdr:colOff>
      <xdr:row>41</xdr:row>
      <xdr:rowOff>62354</xdr:rowOff>
    </xdr:to>
    <xdr:pic>
      <xdr:nvPicPr>
        <xdr:cNvPr id="3" name="Picture 2">
          <a:extLst>
            <a:ext uri="{FF2B5EF4-FFF2-40B4-BE49-F238E27FC236}">
              <a16:creationId xmlns:a16="http://schemas.microsoft.com/office/drawing/2014/main" id="{86A41400-3F9D-FF9F-10EB-E9AB5CA75581}"/>
            </a:ext>
          </a:extLst>
        </xdr:cNvPr>
        <xdr:cNvPicPr>
          <a:picLocks noChangeAspect="1"/>
        </xdr:cNvPicPr>
      </xdr:nvPicPr>
      <xdr:blipFill>
        <a:blip xmlns:r="http://schemas.openxmlformats.org/officeDocument/2006/relationships" r:embed="rId3"/>
        <a:stretch>
          <a:fillRect/>
        </a:stretch>
      </xdr:blipFill>
      <xdr:spPr>
        <a:xfrm>
          <a:off x="365760" y="4274820"/>
          <a:ext cx="8009524" cy="4085714"/>
        </a:xfrm>
        <a:prstGeom prst="rect">
          <a:avLst/>
        </a:prstGeom>
      </xdr:spPr>
    </xdr:pic>
    <xdr:clientData/>
  </xdr:twoCellAnchor>
  <xdr:twoCellAnchor editAs="oneCell">
    <xdr:from>
      <xdr:col>2</xdr:col>
      <xdr:colOff>0</xdr:colOff>
      <xdr:row>43</xdr:row>
      <xdr:rowOff>0</xdr:rowOff>
    </xdr:from>
    <xdr:to>
      <xdr:col>7</xdr:col>
      <xdr:colOff>858142</xdr:colOff>
      <xdr:row>63</xdr:row>
      <xdr:rowOff>66209</xdr:rowOff>
    </xdr:to>
    <xdr:pic>
      <xdr:nvPicPr>
        <xdr:cNvPr id="5" name="Picture 4">
          <a:extLst>
            <a:ext uri="{FF2B5EF4-FFF2-40B4-BE49-F238E27FC236}">
              <a16:creationId xmlns:a16="http://schemas.microsoft.com/office/drawing/2014/main" id="{2011673C-3B78-F0A5-3664-C5BBBCE7E1D4}"/>
            </a:ext>
          </a:extLst>
        </xdr:cNvPr>
        <xdr:cNvPicPr>
          <a:picLocks noChangeAspect="1"/>
        </xdr:cNvPicPr>
      </xdr:nvPicPr>
      <xdr:blipFill>
        <a:blip xmlns:r="http://schemas.openxmlformats.org/officeDocument/2006/relationships" r:embed="rId4"/>
        <a:stretch>
          <a:fillRect/>
        </a:stretch>
      </xdr:blipFill>
      <xdr:spPr>
        <a:xfrm>
          <a:off x="365760" y="8663940"/>
          <a:ext cx="8104762" cy="3723809"/>
        </a:xfrm>
        <a:prstGeom prst="rect">
          <a:avLst/>
        </a:prstGeom>
      </xdr:spPr>
    </xdr:pic>
    <xdr:clientData/>
  </xdr:twoCellAnchor>
  <xdr:twoCellAnchor editAs="oneCell">
    <xdr:from>
      <xdr:col>5</xdr:col>
      <xdr:colOff>106681</xdr:colOff>
      <xdr:row>0</xdr:row>
      <xdr:rowOff>45720</xdr:rowOff>
    </xdr:from>
    <xdr:to>
      <xdr:col>6</xdr:col>
      <xdr:colOff>388621</xdr:colOff>
      <xdr:row>3</xdr:row>
      <xdr:rowOff>146812</xdr:rowOff>
    </xdr:to>
    <xdr:pic>
      <xdr:nvPicPr>
        <xdr:cNvPr id="6" name="Picture 5">
          <a:extLst>
            <a:ext uri="{FF2B5EF4-FFF2-40B4-BE49-F238E27FC236}">
              <a16:creationId xmlns:a16="http://schemas.microsoft.com/office/drawing/2014/main" id="{4795AB44-0FD0-292E-BD04-5035664D337F}"/>
            </a:ext>
          </a:extLst>
        </xdr:cNvPr>
        <xdr:cNvPicPr>
          <a:picLocks noChangeAspect="1"/>
        </xdr:cNvPicPr>
      </xdr:nvPicPr>
      <xdr:blipFill>
        <a:blip xmlns:r="http://schemas.openxmlformats.org/officeDocument/2006/relationships" r:embed="rId5"/>
        <a:stretch>
          <a:fillRect/>
        </a:stretch>
      </xdr:blipFill>
      <xdr:spPr>
        <a:xfrm>
          <a:off x="4899661" y="45720"/>
          <a:ext cx="1691640" cy="97739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Desktop\Excel%20with%20Vidu\Batch%2010-Saturday\Day%2004\Practical%20Excel%20-4thd%20day.xlsx" TargetMode="External"/><Relationship Id="rId1" Type="http://schemas.openxmlformats.org/officeDocument/2006/relationships/externalLinkPath" Target="Excel%20with%20Vidu/Batch%2010-Saturday/Day%2004/Practical%20Excel%20-4thd%20day.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User\Desktop\Excel%20with%20Vidu\Batch%2010-Saturday\Day%2001\Practical%20Excel%20-First%20Day.xlsx" TargetMode="External"/><Relationship Id="rId1" Type="http://schemas.openxmlformats.org/officeDocument/2006/relationships/externalLinkPath" Target="Excel%20with%20Vidu/Batch%2010-Saturday/Day%2001/Practical%20Excel%20-First%20Da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ull Course Content"/>
      <sheetName val="DashBoard"/>
      <sheetName val="Introduction "/>
      <sheetName val="Relatives Vs Absolute"/>
      <sheetName val="Range Name"/>
      <sheetName val="Hlookup"/>
      <sheetName val="Vlookup"/>
      <sheetName val="GOAL SEEK"/>
      <sheetName val="Geography"/>
      <sheetName val="Progress chart"/>
      <sheetName val="Sheet1"/>
      <sheetName val="IF Function"/>
      <sheetName val="Nestedif"/>
      <sheetName val="AND OR Function"/>
      <sheetName val="IF (OR AND)"/>
      <sheetName val="Current rankings_edit_"/>
      <sheetName val="Transfer ScreenShot data "/>
      <sheetName val="Create folder from excel"/>
      <sheetName val="Picture Filter"/>
      <sheetName val="UNIQUE"/>
      <sheetName val="TEXTSPLIT"/>
      <sheetName val="Dyanamic Calender"/>
      <sheetName val="Picture lookup"/>
      <sheetName val="No Stress About Excel Formulas "/>
      <sheetName val="How to Create Excel Formulas – "/>
      <sheetName val="PMT Function"/>
      <sheetName val="Hlookup "/>
      <sheetName val="LOOKUP"/>
      <sheetName val="AI Can Help Complex formula "/>
      <sheetName val="Loan Amortization Table - PMT"/>
      <sheetName val="Scenario Summary"/>
      <sheetName val="Scenario Manager and Data Table"/>
      <sheetName val="Senario 01 Example"/>
      <sheetName val="Senario 02 Example"/>
      <sheetName val="Add-inn"/>
      <sheetName val="PAPER PART A"/>
      <sheetName val="PAPER PART B"/>
      <sheetName val="Count Function"/>
      <sheetName val="Text Function 01"/>
      <sheetName val="Other Detai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5">
          <cell r="A5" t="str">
            <v>Nation Trust Bank</v>
          </cell>
          <cell r="H5" t="str">
            <v>Nation Trust Bank</v>
          </cell>
        </row>
        <row r="6">
          <cell r="H6" t="str">
            <v>Commercial Bank PLC</v>
          </cell>
        </row>
        <row r="7">
          <cell r="H7" t="str">
            <v>Hatton National Bank PLC</v>
          </cell>
        </row>
        <row r="8">
          <cell r="H8" t="str">
            <v>DFCC Bank PLC</v>
          </cell>
        </row>
        <row r="9">
          <cell r="H9" t="str">
            <v>NDB Bank</v>
          </cell>
        </row>
        <row r="10">
          <cell r="H10" t="str">
            <v>Seylan Bank PLC</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ull Course Content"/>
      <sheetName val="DashBoard"/>
      <sheetName val="Introduction "/>
      <sheetName val="Relatives Vs Absolute"/>
      <sheetName val="Range Name"/>
      <sheetName val="Hlookup"/>
      <sheetName val="Vlookup"/>
      <sheetName val="AND OR Function"/>
      <sheetName val="IF Function"/>
      <sheetName val="Nestedif"/>
      <sheetName val="Count Function"/>
      <sheetName val="Text Function 01"/>
      <sheetName val="IF (OR AND)"/>
      <sheetName val="Other Details"/>
    </sheetNames>
    <sheetDataSet>
      <sheetData sheetId="0"/>
      <sheetData sheetId="1"/>
      <sheetData sheetId="2"/>
      <sheetData sheetId="3"/>
      <sheetData sheetId="4">
        <row r="13">
          <cell r="C13">
            <v>1200000</v>
          </cell>
        </row>
        <row r="14">
          <cell r="C14">
            <v>1500000</v>
          </cell>
        </row>
        <row r="15">
          <cell r="C15">
            <v>2650000</v>
          </cell>
        </row>
        <row r="16">
          <cell r="C16">
            <v>3650000</v>
          </cell>
        </row>
        <row r="17">
          <cell r="C17">
            <v>4850000</v>
          </cell>
        </row>
        <row r="18">
          <cell r="C18">
            <v>3680000</v>
          </cell>
        </row>
        <row r="19">
          <cell r="C19">
            <v>5680000</v>
          </cell>
        </row>
      </sheetData>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88ABC-2E68-4124-8079-41F3E5DD34D2}">
  <sheetPr>
    <tabColor rgb="FFFFC000"/>
  </sheetPr>
  <dimension ref="B16:Q33"/>
  <sheetViews>
    <sheetView tabSelected="1" workbookViewId="0">
      <selection activeCell="U12" sqref="U12"/>
    </sheetView>
  </sheetViews>
  <sheetFormatPr defaultRowHeight="14.4"/>
  <cols>
    <col min="1" max="15" width="8.88671875" style="4"/>
    <col min="16" max="16" width="12.33203125" style="4" customWidth="1"/>
    <col min="17" max="17" width="8.44140625" style="4" customWidth="1"/>
    <col min="18" max="21" width="8.88671875" style="4"/>
    <col min="22" max="22" width="12.6640625" style="4" customWidth="1"/>
    <col min="23" max="16384" width="8.88671875" style="4"/>
  </cols>
  <sheetData>
    <row r="16" ht="15" thickBot="1"/>
    <row r="17" spans="2:17" ht="61.2" customHeight="1" thickBot="1">
      <c r="B17" s="107" t="s">
        <v>308</v>
      </c>
      <c r="C17" s="108"/>
      <c r="D17" s="108"/>
      <c r="E17" s="108"/>
      <c r="F17" s="108"/>
      <c r="G17" s="108"/>
      <c r="H17" s="108"/>
      <c r="I17" s="108"/>
      <c r="J17" s="108"/>
      <c r="K17" s="108"/>
      <c r="L17" s="108"/>
      <c r="M17" s="108"/>
      <c r="N17" s="108"/>
      <c r="O17" s="108"/>
      <c r="P17" s="108"/>
      <c r="Q17" s="109"/>
    </row>
    <row r="18" spans="2:17" ht="15" thickBot="1"/>
    <row r="19" spans="2:17" ht="21.6" customHeight="1" thickBot="1">
      <c r="M19" s="110">
        <f ca="1">NOW()</f>
        <v>45231.324091087961</v>
      </c>
      <c r="N19" s="111"/>
      <c r="O19" s="111"/>
      <c r="P19" s="111"/>
      <c r="Q19" s="112"/>
    </row>
    <row r="20" spans="2:17" ht="64.2" customHeight="1"/>
    <row r="21" spans="2:17" ht="14.4" customHeight="1"/>
    <row r="22" spans="2:17" ht="21" customHeight="1"/>
    <row r="23" spans="2:17" ht="14.4" customHeight="1"/>
    <row r="30" spans="2:17" ht="31.2">
      <c r="M30" s="17"/>
      <c r="P30" s="35"/>
    </row>
    <row r="31" spans="2:17" ht="31.2">
      <c r="P31" s="35"/>
    </row>
    <row r="33" spans="13:13" ht="25.8">
      <c r="M33" s="17"/>
    </row>
  </sheetData>
  <mergeCells count="2">
    <mergeCell ref="B17:Q17"/>
    <mergeCell ref="M19:Q1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59999389629810485"/>
  </sheetPr>
  <dimension ref="C2:L28"/>
  <sheetViews>
    <sheetView workbookViewId="0">
      <selection activeCell="O7" sqref="N7:O7"/>
    </sheetView>
  </sheetViews>
  <sheetFormatPr defaultColWidth="8.88671875" defaultRowHeight="14.4"/>
  <cols>
    <col min="1" max="1" width="8.88671875" style="4"/>
    <col min="2" max="2" width="25" style="4" customWidth="1"/>
    <col min="3" max="3" width="8.88671875" style="4"/>
    <col min="4" max="4" width="40.88671875" style="4" bestFit="1" customWidth="1"/>
    <col min="5" max="8" width="8.88671875" style="4"/>
    <col min="9" max="9" width="11.109375" style="4" customWidth="1"/>
    <col min="10" max="13" width="8.88671875" style="4"/>
    <col min="14" max="14" width="15.6640625" style="4" customWidth="1"/>
    <col min="15" max="16384" width="8.88671875" style="4"/>
  </cols>
  <sheetData>
    <row r="2" spans="3:12" ht="15" thickBot="1"/>
    <row r="3" spans="3:12" ht="79.8" customHeight="1" thickBot="1">
      <c r="C3" s="107" t="s">
        <v>308</v>
      </c>
      <c r="D3" s="108"/>
      <c r="E3" s="108"/>
      <c r="F3" s="108"/>
      <c r="G3" s="108"/>
      <c r="H3" s="108"/>
      <c r="I3" s="108"/>
      <c r="J3" s="108"/>
      <c r="K3" s="108"/>
      <c r="L3" s="109"/>
    </row>
    <row r="4" spans="3:12" ht="15.6">
      <c r="D4" s="33"/>
    </row>
    <row r="5" spans="3:12">
      <c r="D5" s="134"/>
      <c r="H5" s="34"/>
    </row>
    <row r="6" spans="3:12" s="135" customFormat="1" ht="46.2">
      <c r="C6" s="136">
        <v>1</v>
      </c>
      <c r="D6" s="137" t="s">
        <v>13</v>
      </c>
      <c r="H6" s="138"/>
    </row>
    <row r="7" spans="3:12" s="135" customFormat="1" ht="46.2">
      <c r="C7" s="136">
        <v>2</v>
      </c>
      <c r="D7" s="137" t="s">
        <v>14</v>
      </c>
      <c r="H7" s="138"/>
    </row>
    <row r="8" spans="3:12" s="135" customFormat="1" ht="46.2">
      <c r="C8" s="136">
        <v>3</v>
      </c>
      <c r="D8" s="137" t="s">
        <v>15</v>
      </c>
      <c r="H8" s="138"/>
    </row>
    <row r="9" spans="3:12" s="135" customFormat="1" ht="46.2">
      <c r="C9" s="136">
        <v>4</v>
      </c>
      <c r="D9" s="139" t="s">
        <v>16</v>
      </c>
      <c r="H9" s="138"/>
    </row>
    <row r="10" spans="3:12" s="135" customFormat="1" ht="46.2">
      <c r="C10" s="136">
        <v>5.0999999999999996</v>
      </c>
      <c r="D10" s="140" t="s">
        <v>41</v>
      </c>
    </row>
    <row r="11" spans="3:12" s="135" customFormat="1" ht="46.2">
      <c r="C11" s="136"/>
      <c r="D11" s="140"/>
    </row>
    <row r="16" spans="3:12" ht="18">
      <c r="C16" s="14"/>
      <c r="D16" s="28"/>
    </row>
    <row r="17" spans="3:4" ht="18">
      <c r="C17" s="16"/>
      <c r="D17" s="32"/>
    </row>
    <row r="18" spans="3:4" ht="18">
      <c r="C18" s="16"/>
      <c r="D18" s="32"/>
    </row>
    <row r="19" spans="3:4" ht="18">
      <c r="C19" s="16"/>
      <c r="D19" s="32"/>
    </row>
    <row r="20" spans="3:4" ht="18">
      <c r="C20" s="16"/>
      <c r="D20" s="32"/>
    </row>
    <row r="21" spans="3:4" ht="18">
      <c r="C21" s="16"/>
      <c r="D21" s="32"/>
    </row>
    <row r="22" spans="3:4" ht="18">
      <c r="C22" s="14"/>
      <c r="D22" s="28"/>
    </row>
    <row r="23" spans="3:4" ht="18">
      <c r="C23" s="16"/>
      <c r="D23" s="32"/>
    </row>
    <row r="24" spans="3:4" ht="18">
      <c r="C24" s="16"/>
      <c r="D24" s="32"/>
    </row>
    <row r="25" spans="3:4" ht="18">
      <c r="C25" s="16"/>
      <c r="D25" s="32"/>
    </row>
    <row r="26" spans="3:4" ht="18">
      <c r="C26" s="16"/>
      <c r="D26" s="32"/>
    </row>
    <row r="28" spans="3:4" ht="18">
      <c r="C28" s="14"/>
      <c r="D28" s="27"/>
    </row>
  </sheetData>
  <mergeCells count="1">
    <mergeCell ref="C3:L3"/>
  </mergeCells>
  <hyperlinks>
    <hyperlink ref="D7" location="'Relatives Vs Absolute'!A1" display="Absolute &amp; Relatives Cells Reference" xr:uid="{00000000-0004-0000-0000-000000000000}"/>
    <hyperlink ref="D6" location="'Introduction '!A1" display="Introduction to Ms Excel" xr:uid="{00000000-0004-0000-0000-000001000000}"/>
    <hyperlink ref="D8" location="'Range Name'!A1" display="Range Names" xr:uid="{00000000-0004-0000-0000-000002000000}"/>
    <hyperlink ref="D10" location="Hlookup!A1" display="HLOOKUP" xr:uid="{00000000-0004-0000-0000-000004000000}"/>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1:O81"/>
  <sheetViews>
    <sheetView zoomScale="140" zoomScaleNormal="140" workbookViewId="0">
      <selection activeCell="L2" sqref="L2"/>
    </sheetView>
  </sheetViews>
  <sheetFormatPr defaultColWidth="9.109375" defaultRowHeight="14.4"/>
  <cols>
    <col min="1" max="16384" width="9.109375" style="4"/>
  </cols>
  <sheetData>
    <row r="1" spans="1:3" ht="28.8">
      <c r="B1" s="63" t="s">
        <v>237</v>
      </c>
    </row>
    <row r="3" spans="1:3" ht="18">
      <c r="B3" s="15" t="s">
        <v>13</v>
      </c>
    </row>
    <row r="4" spans="1:3" ht="21">
      <c r="B4" s="19"/>
    </row>
    <row r="5" spans="1:3">
      <c r="A5" s="16">
        <v>1</v>
      </c>
      <c r="B5" s="20" t="s">
        <v>17</v>
      </c>
    </row>
    <row r="6" spans="1:3">
      <c r="A6" s="16">
        <v>2</v>
      </c>
      <c r="B6" s="20" t="s">
        <v>18</v>
      </c>
    </row>
    <row r="7" spans="1:3">
      <c r="A7" s="16">
        <v>3</v>
      </c>
      <c r="B7" s="20" t="s">
        <v>19</v>
      </c>
    </row>
    <row r="8" spans="1:3">
      <c r="A8" s="16">
        <v>4</v>
      </c>
      <c r="B8" s="20" t="s">
        <v>20</v>
      </c>
      <c r="C8" s="20"/>
    </row>
    <row r="9" spans="1:3">
      <c r="A9" s="16">
        <v>5</v>
      </c>
      <c r="B9" s="20" t="s">
        <v>21</v>
      </c>
      <c r="C9" s="20"/>
    </row>
    <row r="10" spans="1:3">
      <c r="A10" s="16">
        <v>6</v>
      </c>
      <c r="B10" s="20" t="s">
        <v>22</v>
      </c>
      <c r="C10" s="20"/>
    </row>
    <row r="11" spans="1:3">
      <c r="A11" s="16">
        <v>7</v>
      </c>
      <c r="B11" s="20" t="s">
        <v>23</v>
      </c>
      <c r="C11" s="20"/>
    </row>
    <row r="12" spans="1:3">
      <c r="B12" s="21"/>
      <c r="C12" s="20"/>
    </row>
    <row r="13" spans="1:3">
      <c r="C13" s="20"/>
    </row>
    <row r="14" spans="1:3">
      <c r="C14" s="20"/>
    </row>
    <row r="15" spans="1:3">
      <c r="C15" s="20"/>
    </row>
    <row r="17" spans="12:12" ht="15" thickBot="1"/>
    <row r="18" spans="12:12" ht="15" thickBot="1">
      <c r="L18" s="85"/>
    </row>
    <row r="57" spans="4:15" ht="15" thickBot="1"/>
    <row r="58" spans="4:15" ht="15.6" thickBot="1">
      <c r="D58" s="39" t="s">
        <v>54</v>
      </c>
      <c r="E58" s="40"/>
      <c r="F58" s="40"/>
      <c r="G58" s="41"/>
    </row>
    <row r="59" spans="4:15" ht="15" thickBot="1">
      <c r="D59"/>
    </row>
    <row r="60" spans="4:15" ht="45" customHeight="1" thickBot="1">
      <c r="D60" s="113" t="s">
        <v>55</v>
      </c>
      <c r="E60" s="114"/>
      <c r="F60" s="114"/>
      <c r="G60" s="114"/>
      <c r="H60" s="114"/>
      <c r="I60" s="114"/>
      <c r="J60" s="114"/>
      <c r="K60" s="114"/>
      <c r="L60" s="114"/>
      <c r="M60" s="114"/>
      <c r="N60" s="114"/>
      <c r="O60" s="115"/>
    </row>
    <row r="61" spans="4:15" ht="15" thickBot="1">
      <c r="D61" s="42"/>
      <c r="E61" s="43"/>
      <c r="F61" s="43"/>
      <c r="G61" s="43"/>
      <c r="H61" s="43"/>
      <c r="I61" s="43"/>
      <c r="J61" s="43"/>
      <c r="K61" s="43"/>
      <c r="L61" s="43"/>
      <c r="M61" s="43"/>
      <c r="N61" s="43"/>
      <c r="O61" s="43"/>
    </row>
    <row r="62" spans="4:15" ht="28.8" customHeight="1" thickBot="1">
      <c r="D62" s="113" t="s">
        <v>56</v>
      </c>
      <c r="E62" s="114"/>
      <c r="F62" s="114"/>
      <c r="G62" s="114"/>
      <c r="H62" s="114"/>
      <c r="I62" s="114"/>
      <c r="J62" s="114"/>
      <c r="K62" s="114"/>
      <c r="L62" s="114"/>
      <c r="M62" s="114"/>
      <c r="N62" s="114"/>
      <c r="O62" s="115"/>
    </row>
    <row r="63" spans="4:15" ht="15" thickBot="1">
      <c r="D63" s="42"/>
      <c r="E63" s="43"/>
      <c r="F63" s="43"/>
      <c r="G63" s="43"/>
      <c r="H63" s="43"/>
      <c r="I63" s="43"/>
      <c r="J63" s="43"/>
      <c r="K63" s="43"/>
      <c r="L63" s="43"/>
      <c r="M63" s="43"/>
      <c r="N63" s="43"/>
      <c r="O63" s="43"/>
    </row>
    <row r="64" spans="4:15" ht="32.4" customHeight="1" thickBot="1">
      <c r="D64" s="113" t="s">
        <v>57</v>
      </c>
      <c r="E64" s="114"/>
      <c r="F64" s="114"/>
      <c r="G64" s="114"/>
      <c r="H64" s="114"/>
      <c r="I64" s="114"/>
      <c r="J64" s="114"/>
      <c r="K64" s="114"/>
      <c r="L64" s="114"/>
      <c r="M64" s="114"/>
      <c r="N64" s="114"/>
      <c r="O64" s="115"/>
    </row>
    <row r="65" spans="4:15" ht="15" thickBot="1">
      <c r="D65" s="42"/>
      <c r="E65" s="43"/>
      <c r="F65" s="43"/>
      <c r="G65" s="43"/>
      <c r="H65" s="43"/>
      <c r="I65" s="43"/>
      <c r="J65" s="43"/>
      <c r="K65" s="43"/>
      <c r="L65" s="43"/>
      <c r="M65" s="43"/>
      <c r="N65" s="43"/>
      <c r="O65" s="43"/>
    </row>
    <row r="66" spans="4:15" ht="29.4" customHeight="1" thickBot="1">
      <c r="D66" s="113" t="s">
        <v>58</v>
      </c>
      <c r="E66" s="114"/>
      <c r="F66" s="114"/>
      <c r="G66" s="114"/>
      <c r="H66" s="114"/>
      <c r="I66" s="114"/>
      <c r="J66" s="114"/>
      <c r="K66" s="114"/>
      <c r="L66" s="114"/>
      <c r="M66" s="114"/>
      <c r="N66" s="114"/>
      <c r="O66" s="115"/>
    </row>
    <row r="67" spans="4:15" ht="15" thickBot="1">
      <c r="D67" s="42"/>
      <c r="E67" s="43"/>
      <c r="F67" s="43"/>
      <c r="G67" s="43"/>
      <c r="H67" s="43"/>
      <c r="I67" s="43"/>
      <c r="J67" s="43"/>
      <c r="K67" s="43"/>
      <c r="L67" s="43"/>
      <c r="M67" s="43"/>
      <c r="N67" s="43"/>
      <c r="O67" s="43"/>
    </row>
    <row r="68" spans="4:15" ht="34.799999999999997" customHeight="1" thickBot="1">
      <c r="D68" s="113" t="s">
        <v>59</v>
      </c>
      <c r="E68" s="114"/>
      <c r="F68" s="114"/>
      <c r="G68" s="114"/>
      <c r="H68" s="114"/>
      <c r="I68" s="114"/>
      <c r="J68" s="114"/>
      <c r="K68" s="114"/>
      <c r="L68" s="114"/>
      <c r="M68" s="114"/>
      <c r="N68" s="114"/>
      <c r="O68" s="115"/>
    </row>
    <row r="69" spans="4:15" ht="15" thickBot="1">
      <c r="D69" s="42"/>
      <c r="E69" s="43"/>
      <c r="F69" s="43"/>
      <c r="G69" s="43"/>
      <c r="H69" s="43"/>
      <c r="I69" s="43"/>
      <c r="J69" s="43"/>
      <c r="K69" s="43"/>
      <c r="L69" s="43"/>
      <c r="M69" s="43"/>
      <c r="N69" s="43"/>
      <c r="O69" s="43"/>
    </row>
    <row r="70" spans="4:15" ht="37.799999999999997" customHeight="1" thickBot="1">
      <c r="D70" s="113" t="s">
        <v>60</v>
      </c>
      <c r="E70" s="114"/>
      <c r="F70" s="114"/>
      <c r="G70" s="114"/>
      <c r="H70" s="114"/>
      <c r="I70" s="114"/>
      <c r="J70" s="114"/>
      <c r="K70" s="114"/>
      <c r="L70" s="114"/>
      <c r="M70" s="114"/>
      <c r="N70" s="114"/>
      <c r="O70" s="115"/>
    </row>
    <row r="71" spans="4:15" ht="15" thickBot="1">
      <c r="D71" s="42"/>
      <c r="E71" s="43"/>
      <c r="F71" s="43"/>
      <c r="G71" s="43"/>
      <c r="H71" s="43"/>
      <c r="I71" s="43"/>
      <c r="J71" s="43"/>
      <c r="K71" s="43"/>
      <c r="L71" s="43"/>
      <c r="M71" s="43"/>
      <c r="N71" s="43"/>
      <c r="O71" s="43"/>
    </row>
    <row r="72" spans="4:15" ht="36" customHeight="1" thickBot="1">
      <c r="D72" s="113" t="s">
        <v>61</v>
      </c>
      <c r="E72" s="114"/>
      <c r="F72" s="114"/>
      <c r="G72" s="114"/>
      <c r="H72" s="114"/>
      <c r="I72" s="114"/>
      <c r="J72" s="114"/>
      <c r="K72" s="114"/>
      <c r="L72" s="114"/>
      <c r="M72" s="114"/>
      <c r="N72" s="114"/>
      <c r="O72" s="115"/>
    </row>
    <row r="73" spans="4:15" ht="15" thickBot="1">
      <c r="D73" s="42"/>
      <c r="E73" s="43"/>
      <c r="F73" s="43"/>
      <c r="G73" s="43"/>
      <c r="H73" s="43"/>
      <c r="I73" s="43"/>
      <c r="J73" s="43"/>
      <c r="K73" s="43"/>
      <c r="L73" s="43"/>
      <c r="M73" s="43"/>
      <c r="N73" s="43"/>
      <c r="O73" s="43"/>
    </row>
    <row r="74" spans="4:15" ht="36" customHeight="1" thickBot="1">
      <c r="D74" s="113" t="s">
        <v>62</v>
      </c>
      <c r="E74" s="114"/>
      <c r="F74" s="114"/>
      <c r="G74" s="114"/>
      <c r="H74" s="114"/>
      <c r="I74" s="114"/>
      <c r="J74" s="114"/>
      <c r="K74" s="114"/>
      <c r="L74" s="114"/>
      <c r="M74" s="114"/>
      <c r="N74" s="114"/>
      <c r="O74" s="115"/>
    </row>
    <row r="75" spans="4:15" ht="15" thickBot="1">
      <c r="D75" s="42"/>
      <c r="E75" s="43"/>
      <c r="F75" s="43"/>
      <c r="G75" s="43"/>
      <c r="H75" s="43"/>
      <c r="I75" s="43"/>
      <c r="J75" s="43"/>
      <c r="K75" s="43"/>
      <c r="L75" s="43"/>
      <c r="M75" s="43"/>
      <c r="N75" s="43"/>
      <c r="O75" s="43"/>
    </row>
    <row r="76" spans="4:15" ht="45" customHeight="1" thickBot="1">
      <c r="D76" s="113" t="s">
        <v>63</v>
      </c>
      <c r="E76" s="114"/>
      <c r="F76" s="114"/>
      <c r="G76" s="114"/>
      <c r="H76" s="114"/>
      <c r="I76" s="114"/>
      <c r="J76" s="114"/>
      <c r="K76" s="114"/>
      <c r="L76" s="114"/>
      <c r="M76" s="114"/>
      <c r="N76" s="114"/>
      <c r="O76" s="115"/>
    </row>
    <row r="77" spans="4:15" ht="15" thickBot="1">
      <c r="D77" s="42"/>
      <c r="E77" s="43"/>
      <c r="F77" s="43"/>
      <c r="G77" s="43"/>
      <c r="H77" s="43"/>
      <c r="I77" s="43"/>
      <c r="J77" s="43"/>
      <c r="K77" s="43"/>
      <c r="L77" s="43"/>
      <c r="M77" s="43"/>
      <c r="N77" s="43"/>
      <c r="O77" s="43"/>
    </row>
    <row r="78" spans="4:15" ht="37.200000000000003" customHeight="1" thickBot="1">
      <c r="D78" s="113" t="s">
        <v>64</v>
      </c>
      <c r="E78" s="114"/>
      <c r="F78" s="114"/>
      <c r="G78" s="114"/>
      <c r="H78" s="114"/>
      <c r="I78" s="114"/>
      <c r="J78" s="114"/>
      <c r="K78" s="114"/>
      <c r="L78" s="114"/>
      <c r="M78" s="114"/>
      <c r="N78" s="114"/>
      <c r="O78" s="115"/>
    </row>
    <row r="79" spans="4:15" ht="15" thickBot="1">
      <c r="D79" s="42"/>
      <c r="E79" s="43"/>
      <c r="F79" s="43"/>
      <c r="G79" s="43"/>
      <c r="H79" s="43"/>
      <c r="I79" s="43"/>
      <c r="J79" s="43"/>
      <c r="K79" s="43"/>
      <c r="L79" s="43"/>
      <c r="M79" s="43"/>
      <c r="N79" s="43"/>
      <c r="O79" s="43"/>
    </row>
    <row r="80" spans="4:15" ht="36" customHeight="1" thickBot="1">
      <c r="D80" s="113" t="s">
        <v>65</v>
      </c>
      <c r="E80" s="114"/>
      <c r="F80" s="114"/>
      <c r="G80" s="114"/>
      <c r="H80" s="114"/>
      <c r="I80" s="114"/>
      <c r="J80" s="114"/>
      <c r="K80" s="114"/>
      <c r="L80" s="114"/>
      <c r="M80" s="114"/>
      <c r="N80" s="114"/>
      <c r="O80" s="115"/>
    </row>
    <row r="81" spans="4:4">
      <c r="D81"/>
    </row>
  </sheetData>
  <mergeCells count="11">
    <mergeCell ref="D70:O70"/>
    <mergeCell ref="D60:O60"/>
    <mergeCell ref="D62:O62"/>
    <mergeCell ref="D64:O64"/>
    <mergeCell ref="D66:O66"/>
    <mergeCell ref="D68:O68"/>
    <mergeCell ref="D72:O72"/>
    <mergeCell ref="D74:O74"/>
    <mergeCell ref="D76:O76"/>
    <mergeCell ref="D78:O78"/>
    <mergeCell ref="D80:O80"/>
  </mergeCells>
  <pageMargins left="0.7" right="0.7" top="0.75" bottom="0.75" header="0.3" footer="0.3"/>
  <pageSetup paperSize="9"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2:L129"/>
  <sheetViews>
    <sheetView workbookViewId="0">
      <selection activeCell="H20" sqref="H20"/>
    </sheetView>
  </sheetViews>
  <sheetFormatPr defaultColWidth="8.88671875" defaultRowHeight="14.4"/>
  <cols>
    <col min="1" max="6" width="8.88671875" style="4"/>
    <col min="7" max="7" width="28.88671875" style="4" customWidth="1"/>
    <col min="8" max="8" width="15.5546875" style="4" customWidth="1"/>
    <col min="9" max="9" width="16.88671875" style="4" customWidth="1"/>
    <col min="10" max="10" width="14.6640625" style="4" customWidth="1"/>
    <col min="11" max="11" width="14" style="4" customWidth="1"/>
    <col min="12" max="12" width="16.44140625" style="4" customWidth="1"/>
    <col min="13" max="16384" width="8.88671875" style="4"/>
  </cols>
  <sheetData>
    <row r="2" spans="1:12" ht="28.8">
      <c r="A2" s="63" t="s">
        <v>235</v>
      </c>
    </row>
    <row r="4" spans="1:12" ht="25.8">
      <c r="A4" s="18" t="s">
        <v>14</v>
      </c>
    </row>
    <row r="5" spans="1:12">
      <c r="A5" s="119" t="s">
        <v>0</v>
      </c>
      <c r="B5" s="119"/>
      <c r="C5" s="119"/>
      <c r="D5" s="119"/>
      <c r="E5" s="119"/>
      <c r="F5" s="119"/>
      <c r="G5" s="119"/>
    </row>
    <row r="6" spans="1:12">
      <c r="A6" s="119"/>
      <c r="B6" s="119"/>
      <c r="C6" s="119"/>
      <c r="D6" s="119"/>
      <c r="E6" s="119"/>
      <c r="F6" s="119"/>
      <c r="G6" s="119"/>
    </row>
    <row r="7" spans="1:12">
      <c r="A7" s="119"/>
      <c r="B7" s="119"/>
      <c r="C7" s="119"/>
      <c r="D7" s="119"/>
      <c r="E7" s="119"/>
      <c r="F7" s="119"/>
      <c r="G7" s="119"/>
    </row>
    <row r="8" spans="1:12" ht="28.8">
      <c r="A8" s="119"/>
      <c r="B8" s="119"/>
      <c r="C8" s="119"/>
      <c r="D8" s="119"/>
      <c r="E8" s="119"/>
      <c r="F8" s="119"/>
      <c r="G8" s="119"/>
      <c r="J8" s="46">
        <v>100</v>
      </c>
    </row>
    <row r="9" spans="1:12" ht="18">
      <c r="A9" s="119"/>
      <c r="B9" s="119"/>
      <c r="C9" s="119"/>
      <c r="D9" s="119"/>
      <c r="E9" s="119"/>
      <c r="F9" s="119"/>
      <c r="G9" s="119"/>
      <c r="I9" s="6"/>
      <c r="J9" s="6"/>
      <c r="K9" s="3" t="s">
        <v>1</v>
      </c>
      <c r="L9" s="3" t="s">
        <v>2</v>
      </c>
    </row>
    <row r="10" spans="1:12" ht="25.8">
      <c r="I10" s="5">
        <v>1</v>
      </c>
      <c r="J10" s="5">
        <v>10</v>
      </c>
      <c r="K10" s="5">
        <f>I10*J10</f>
        <v>10</v>
      </c>
      <c r="L10" s="5">
        <f>$J$8</f>
        <v>100</v>
      </c>
    </row>
    <row r="11" spans="1:12" ht="25.8">
      <c r="I11" s="5">
        <v>2</v>
      </c>
      <c r="J11" s="5">
        <v>20</v>
      </c>
      <c r="K11" s="5">
        <f>I11*J11</f>
        <v>40</v>
      </c>
      <c r="L11" s="5">
        <f>$J$8</f>
        <v>100</v>
      </c>
    </row>
    <row r="12" spans="1:12" ht="25.8">
      <c r="I12" s="5">
        <v>3</v>
      </c>
      <c r="J12" s="5">
        <v>30</v>
      </c>
      <c r="K12" s="5">
        <f>I12*J12</f>
        <v>90</v>
      </c>
      <c r="L12" s="5">
        <f>$J$8</f>
        <v>100</v>
      </c>
    </row>
    <row r="13" spans="1:12" ht="25.8">
      <c r="I13" s="5">
        <v>4</v>
      </c>
      <c r="J13" s="5">
        <v>40</v>
      </c>
      <c r="K13" s="5">
        <f>I13*J13</f>
        <v>160</v>
      </c>
      <c r="L13" s="5">
        <f>$J$8</f>
        <v>100</v>
      </c>
    </row>
    <row r="15" spans="1:12">
      <c r="H15" s="31"/>
    </row>
    <row r="16" spans="1:12" ht="15" thickBot="1"/>
    <row r="17" spans="7:12" ht="34.200000000000003" thickBot="1">
      <c r="I17" s="15" t="s">
        <v>50</v>
      </c>
      <c r="J17" s="36" t="s">
        <v>51</v>
      </c>
    </row>
    <row r="19" spans="7:12" ht="28.8">
      <c r="I19" s="7">
        <f>$J$8</f>
        <v>100</v>
      </c>
      <c r="J19" s="7">
        <f>$J$8</f>
        <v>100</v>
      </c>
      <c r="K19" s="7">
        <f>$J$8</f>
        <v>100</v>
      </c>
      <c r="L19" s="7">
        <f t="shared" ref="L19:L22" si="0">$J$8</f>
        <v>100</v>
      </c>
    </row>
    <row r="20" spans="7:12" ht="28.8">
      <c r="I20" s="7">
        <f>$J$8</f>
        <v>100</v>
      </c>
      <c r="J20" s="7">
        <f t="shared" ref="J20:K22" si="1">$J$8</f>
        <v>100</v>
      </c>
      <c r="K20" s="7">
        <f t="shared" si="1"/>
        <v>100</v>
      </c>
      <c r="L20" s="7">
        <f t="shared" si="0"/>
        <v>100</v>
      </c>
    </row>
    <row r="21" spans="7:12" ht="28.8">
      <c r="I21" s="7">
        <f t="shared" ref="I21:I22" si="2">$J$8</f>
        <v>100</v>
      </c>
      <c r="J21" s="7">
        <f t="shared" si="1"/>
        <v>100</v>
      </c>
      <c r="K21" s="7">
        <f t="shared" si="1"/>
        <v>100</v>
      </c>
      <c r="L21" s="7">
        <f t="shared" si="0"/>
        <v>100</v>
      </c>
    </row>
    <row r="22" spans="7:12" ht="28.8">
      <c r="I22" s="7">
        <f t="shared" si="2"/>
        <v>100</v>
      </c>
      <c r="J22" s="7">
        <f t="shared" si="1"/>
        <v>100</v>
      </c>
      <c r="K22" s="7">
        <f t="shared" si="1"/>
        <v>100</v>
      </c>
      <c r="L22" s="7">
        <f t="shared" si="0"/>
        <v>100</v>
      </c>
    </row>
    <row r="25" spans="7:12" ht="15" thickBot="1"/>
    <row r="26" spans="7:12" ht="34.200000000000003" thickBot="1">
      <c r="I26" s="15" t="s">
        <v>48</v>
      </c>
      <c r="J26" s="36" t="s">
        <v>52</v>
      </c>
    </row>
    <row r="28" spans="7:12" ht="28.8">
      <c r="I28" s="7">
        <f t="shared" ref="I28:K29" si="3">I$10</f>
        <v>1</v>
      </c>
      <c r="J28" s="7">
        <f t="shared" si="3"/>
        <v>10</v>
      </c>
      <c r="K28" s="7">
        <f t="shared" si="3"/>
        <v>10</v>
      </c>
      <c r="L28" s="7">
        <f t="shared" ref="L28:L31" si="4">L$10</f>
        <v>100</v>
      </c>
    </row>
    <row r="29" spans="7:12" ht="28.8">
      <c r="G29" s="51"/>
      <c r="I29" s="7">
        <f t="shared" si="3"/>
        <v>1</v>
      </c>
      <c r="J29" s="7">
        <f t="shared" si="3"/>
        <v>10</v>
      </c>
      <c r="K29" s="7">
        <f t="shared" si="3"/>
        <v>10</v>
      </c>
      <c r="L29" s="7">
        <f t="shared" si="4"/>
        <v>100</v>
      </c>
    </row>
    <row r="30" spans="7:12" ht="28.8">
      <c r="I30" s="7">
        <f t="shared" ref="I30:I31" si="5">I$10</f>
        <v>1</v>
      </c>
      <c r="J30" s="7">
        <f t="shared" ref="J30:K31" si="6">J$10</f>
        <v>10</v>
      </c>
      <c r="K30" s="7">
        <f t="shared" si="6"/>
        <v>10</v>
      </c>
      <c r="L30" s="7">
        <f t="shared" si="4"/>
        <v>100</v>
      </c>
    </row>
    <row r="31" spans="7:12" ht="28.8">
      <c r="I31" s="7">
        <f t="shared" si="5"/>
        <v>1</v>
      </c>
      <c r="J31" s="7">
        <f t="shared" si="6"/>
        <v>10</v>
      </c>
      <c r="K31" s="7">
        <f t="shared" si="6"/>
        <v>10</v>
      </c>
      <c r="L31" s="7">
        <f t="shared" si="4"/>
        <v>100</v>
      </c>
    </row>
    <row r="32" spans="7:12" ht="15" thickBot="1"/>
    <row r="33" spans="5:12" ht="34.200000000000003" thickBot="1">
      <c r="I33" s="15" t="s">
        <v>49</v>
      </c>
      <c r="J33" s="36" t="s">
        <v>53</v>
      </c>
    </row>
    <row r="35" spans="5:12" ht="28.8">
      <c r="I35" s="7">
        <f>$I10</f>
        <v>1</v>
      </c>
      <c r="J35" s="7">
        <f>$I10</f>
        <v>1</v>
      </c>
      <c r="K35" s="7">
        <f t="shared" ref="K35:L35" si="7">$I10</f>
        <v>1</v>
      </c>
      <c r="L35" s="7">
        <f t="shared" si="7"/>
        <v>1</v>
      </c>
    </row>
    <row r="36" spans="5:12" ht="28.8">
      <c r="I36" s="7">
        <f>$I11</f>
        <v>2</v>
      </c>
      <c r="J36" s="7">
        <f t="shared" ref="J36:L36" si="8">$I11</f>
        <v>2</v>
      </c>
      <c r="K36" s="7">
        <f t="shared" si="8"/>
        <v>2</v>
      </c>
      <c r="L36" s="7">
        <f t="shared" si="8"/>
        <v>2</v>
      </c>
    </row>
    <row r="37" spans="5:12" ht="28.8">
      <c r="I37" s="7">
        <f t="shared" ref="I37:L37" si="9">$I12</f>
        <v>3</v>
      </c>
      <c r="J37" s="7">
        <f t="shared" si="9"/>
        <v>3</v>
      </c>
      <c r="K37" s="7">
        <f t="shared" si="9"/>
        <v>3</v>
      </c>
      <c r="L37" s="7">
        <f t="shared" si="9"/>
        <v>3</v>
      </c>
    </row>
    <row r="38" spans="5:12" ht="28.8">
      <c r="I38" s="7">
        <f t="shared" ref="I38:L38" si="10">$I13</f>
        <v>4</v>
      </c>
      <c r="J38" s="7">
        <f t="shared" si="10"/>
        <v>4</v>
      </c>
      <c r="K38" s="7">
        <f t="shared" si="10"/>
        <v>4</v>
      </c>
      <c r="L38" s="7">
        <f t="shared" si="10"/>
        <v>4</v>
      </c>
    </row>
    <row r="45" spans="5:12" ht="15.6">
      <c r="E45" s="54" t="s">
        <v>83</v>
      </c>
      <c r="F45" s="54"/>
      <c r="G45" s="54"/>
      <c r="H45" s="54"/>
      <c r="I45" s="54"/>
      <c r="J45" s="55"/>
      <c r="K45" s="55"/>
      <c r="L45" s="55"/>
    </row>
    <row r="46" spans="5:12" ht="15" thickBot="1"/>
    <row r="47" spans="5:12" ht="48.6" customHeight="1" thickBot="1">
      <c r="E47" s="116" t="s">
        <v>80</v>
      </c>
      <c r="F47" s="117"/>
      <c r="G47" s="117"/>
      <c r="H47" s="117"/>
      <c r="I47" s="117"/>
      <c r="J47" s="117"/>
      <c r="K47" s="117"/>
      <c r="L47" s="118"/>
    </row>
    <row r="49" spans="5:12">
      <c r="E49" s="16" t="s">
        <v>196</v>
      </c>
      <c r="F49" s="4">
        <v>10</v>
      </c>
    </row>
    <row r="51" spans="5:12">
      <c r="G51" s="69" t="s">
        <v>188</v>
      </c>
      <c r="H51" s="69" t="s">
        <v>189</v>
      </c>
      <c r="I51" s="69" t="s">
        <v>195</v>
      </c>
    </row>
    <row r="52" spans="5:12">
      <c r="G52" s="70" t="s">
        <v>191</v>
      </c>
      <c r="H52" s="70">
        <v>10</v>
      </c>
      <c r="I52" s="84">
        <f>$F$49*H52</f>
        <v>100</v>
      </c>
    </row>
    <row r="53" spans="5:12">
      <c r="G53" s="70" t="s">
        <v>192</v>
      </c>
      <c r="H53" s="70">
        <v>5</v>
      </c>
      <c r="I53" s="84">
        <f>$F$49*H53</f>
        <v>50</v>
      </c>
    </row>
    <row r="54" spans="5:12">
      <c r="G54" s="70" t="s">
        <v>193</v>
      </c>
      <c r="H54" s="70">
        <v>8</v>
      </c>
      <c r="I54" s="84">
        <f>$F$49*H54</f>
        <v>80</v>
      </c>
    </row>
    <row r="55" spans="5:12">
      <c r="G55" s="70" t="s">
        <v>194</v>
      </c>
      <c r="H55" s="70">
        <v>12</v>
      </c>
      <c r="I55" s="84">
        <f>$F$49*H55</f>
        <v>120</v>
      </c>
    </row>
    <row r="56" spans="5:12" ht="15" thickBot="1"/>
    <row r="57" spans="5:12" ht="48.6" customHeight="1" thickBot="1">
      <c r="E57" s="116" t="s">
        <v>79</v>
      </c>
      <c r="F57" s="117"/>
      <c r="G57" s="117"/>
      <c r="H57" s="117"/>
      <c r="I57" s="117"/>
      <c r="J57" s="117"/>
      <c r="K57" s="117"/>
      <c r="L57" s="118"/>
    </row>
    <row r="59" spans="5:12">
      <c r="G59" s="73" t="s">
        <v>197</v>
      </c>
      <c r="H59" s="73" t="s">
        <v>198</v>
      </c>
      <c r="I59" s="73" t="s">
        <v>199</v>
      </c>
    </row>
    <row r="60" spans="5:12">
      <c r="G60" s="74" t="s">
        <v>200</v>
      </c>
      <c r="H60" s="52" t="s">
        <v>201</v>
      </c>
      <c r="I60" s="52"/>
    </row>
    <row r="61" spans="5:12">
      <c r="G61" s="52" t="s">
        <v>202</v>
      </c>
      <c r="H61" s="75">
        <v>3000</v>
      </c>
      <c r="I61" s="75" t="s">
        <v>201</v>
      </c>
    </row>
    <row r="62" spans="5:12">
      <c r="G62" s="52" t="s">
        <v>203</v>
      </c>
      <c r="H62" s="75">
        <v>500</v>
      </c>
      <c r="I62" s="75" t="s">
        <v>201</v>
      </c>
    </row>
    <row r="63" spans="5:12">
      <c r="G63" s="74" t="s">
        <v>204</v>
      </c>
      <c r="H63" s="75" t="s">
        <v>201</v>
      </c>
      <c r="I63" s="75">
        <f>H61+H62</f>
        <v>3500</v>
      </c>
    </row>
    <row r="64" spans="5:12">
      <c r="G64" s="74" t="s">
        <v>205</v>
      </c>
      <c r="H64" s="75" t="s">
        <v>201</v>
      </c>
      <c r="I64" s="75"/>
    </row>
    <row r="65" spans="5:12">
      <c r="G65" s="52" t="s">
        <v>206</v>
      </c>
      <c r="H65" s="75">
        <v>-1000</v>
      </c>
      <c r="I65" s="75"/>
    </row>
    <row r="66" spans="5:12">
      <c r="G66" s="52" t="s">
        <v>207</v>
      </c>
      <c r="H66" s="75">
        <v>-300</v>
      </c>
      <c r="I66" s="75"/>
    </row>
    <row r="67" spans="5:12">
      <c r="G67" s="74" t="s">
        <v>211</v>
      </c>
      <c r="H67" s="75" t="s">
        <v>201</v>
      </c>
      <c r="I67" s="75">
        <f>H65+H66</f>
        <v>-1300</v>
      </c>
    </row>
    <row r="68" spans="5:12">
      <c r="H68" s="4" t="s">
        <v>201</v>
      </c>
      <c r="I68" s="76">
        <f>+I63+I67</f>
        <v>2200</v>
      </c>
    </row>
    <row r="69" spans="5:12" ht="15" thickBot="1"/>
    <row r="70" spans="5:12" ht="48.6" customHeight="1" thickBot="1">
      <c r="E70" s="116" t="s">
        <v>78</v>
      </c>
      <c r="F70" s="117"/>
      <c r="G70" s="117"/>
      <c r="H70" s="117"/>
      <c r="I70" s="117"/>
      <c r="J70" s="117"/>
      <c r="K70" s="117"/>
      <c r="L70" s="118"/>
    </row>
    <row r="72" spans="5:12">
      <c r="H72" s="16" t="s">
        <v>217</v>
      </c>
      <c r="I72" s="77">
        <v>0.1</v>
      </c>
    </row>
    <row r="74" spans="5:12">
      <c r="G74" s="50" t="s">
        <v>212</v>
      </c>
      <c r="H74" s="50" t="s">
        <v>213</v>
      </c>
      <c r="I74" s="50" t="s">
        <v>218</v>
      </c>
    </row>
    <row r="75" spans="5:12">
      <c r="G75" s="52" t="s">
        <v>214</v>
      </c>
      <c r="H75" s="56">
        <v>50</v>
      </c>
      <c r="I75" s="78">
        <f>H75*$I$72</f>
        <v>5</v>
      </c>
    </row>
    <row r="76" spans="5:12">
      <c r="G76" s="52" t="s">
        <v>215</v>
      </c>
      <c r="H76" s="56">
        <v>30</v>
      </c>
      <c r="I76" s="78">
        <f t="shared" ref="I76:I77" si="11">H76*$I$72</f>
        <v>3</v>
      </c>
    </row>
    <row r="77" spans="5:12">
      <c r="G77" s="52" t="s">
        <v>216</v>
      </c>
      <c r="H77" s="56">
        <v>20</v>
      </c>
      <c r="I77" s="78">
        <f t="shared" si="11"/>
        <v>2</v>
      </c>
    </row>
    <row r="82" spans="5:12" ht="15" thickBot="1"/>
    <row r="83" spans="5:12" ht="48.6" customHeight="1" thickBot="1">
      <c r="E83" s="116" t="s">
        <v>77</v>
      </c>
      <c r="F83" s="117"/>
      <c r="G83" s="117"/>
      <c r="H83" s="117"/>
      <c r="I83" s="117"/>
      <c r="J83" s="117"/>
      <c r="K83" s="117"/>
      <c r="L83" s="118"/>
    </row>
    <row r="86" spans="5:12">
      <c r="G86" s="4" t="s">
        <v>225</v>
      </c>
      <c r="H86" s="16">
        <v>50</v>
      </c>
    </row>
    <row r="88" spans="5:12">
      <c r="G88" s="50" t="s">
        <v>219</v>
      </c>
      <c r="H88" s="50" t="s">
        <v>223</v>
      </c>
      <c r="I88" s="50" t="s">
        <v>224</v>
      </c>
    </row>
    <row r="89" spans="5:12">
      <c r="G89" s="52" t="s">
        <v>220</v>
      </c>
      <c r="H89" s="79">
        <v>44936</v>
      </c>
      <c r="I89" s="79">
        <f>H89+$H$86</f>
        <v>44986</v>
      </c>
    </row>
    <row r="90" spans="5:12">
      <c r="G90" s="52" t="s">
        <v>221</v>
      </c>
      <c r="H90" s="79">
        <v>45139</v>
      </c>
      <c r="I90" s="79">
        <f t="shared" ref="I90:I91" si="12">H90+$H$86</f>
        <v>45189</v>
      </c>
    </row>
    <row r="91" spans="5:12">
      <c r="G91" s="52" t="s">
        <v>222</v>
      </c>
      <c r="H91" s="79">
        <v>44927</v>
      </c>
      <c r="I91" s="79">
        <f t="shared" si="12"/>
        <v>44977</v>
      </c>
    </row>
    <row r="95" spans="5:12" ht="15" thickBot="1"/>
    <row r="96" spans="5:12" ht="48.6" customHeight="1" thickBot="1">
      <c r="E96" s="116" t="s">
        <v>76</v>
      </c>
      <c r="F96" s="117"/>
      <c r="G96" s="117"/>
      <c r="H96" s="117"/>
      <c r="I96" s="117"/>
      <c r="J96" s="117"/>
      <c r="K96" s="117"/>
      <c r="L96" s="118"/>
    </row>
    <row r="99" spans="6:11">
      <c r="G99" s="80" t="s">
        <v>229</v>
      </c>
    </row>
    <row r="100" spans="6:11">
      <c r="F100" s="71" t="s">
        <v>231</v>
      </c>
      <c r="G100" s="81">
        <v>160</v>
      </c>
    </row>
    <row r="101" spans="6:11">
      <c r="F101" s="71" t="s">
        <v>232</v>
      </c>
      <c r="G101" s="81">
        <v>2800</v>
      </c>
    </row>
    <row r="102" spans="6:11">
      <c r="F102" s="71" t="s">
        <v>233</v>
      </c>
      <c r="G102" s="81">
        <v>3500</v>
      </c>
    </row>
    <row r="105" spans="6:11">
      <c r="F105" s="80" t="s">
        <v>226</v>
      </c>
      <c r="G105" s="80" t="s">
        <v>227</v>
      </c>
      <c r="H105" s="80" t="s">
        <v>228</v>
      </c>
      <c r="I105" s="80" t="s">
        <v>230</v>
      </c>
      <c r="J105" s="80" t="s">
        <v>236</v>
      </c>
      <c r="K105" s="80" t="s">
        <v>234</v>
      </c>
    </row>
    <row r="106" spans="6:11">
      <c r="F106" s="52" t="s">
        <v>231</v>
      </c>
      <c r="G106" s="81">
        <v>150</v>
      </c>
      <c r="H106" s="83">
        <v>100</v>
      </c>
      <c r="I106" s="82">
        <f>$G100*$H106</f>
        <v>16000</v>
      </c>
      <c r="J106" s="82">
        <f>G106*H106</f>
        <v>15000</v>
      </c>
      <c r="K106" s="82">
        <f>+I106-J106</f>
        <v>1000</v>
      </c>
    </row>
    <row r="107" spans="6:11">
      <c r="F107" s="52" t="s">
        <v>232</v>
      </c>
      <c r="G107" s="81">
        <v>2700</v>
      </c>
      <c r="H107" s="83">
        <v>50</v>
      </c>
      <c r="I107" s="82">
        <f>$G101*$H107</f>
        <v>140000</v>
      </c>
      <c r="J107" s="82">
        <f t="shared" ref="J107:J108" si="13">G107*H107</f>
        <v>135000</v>
      </c>
      <c r="K107" s="82">
        <f t="shared" ref="K107:K108" si="14">+I107-J107</f>
        <v>5000</v>
      </c>
    </row>
    <row r="108" spans="6:11">
      <c r="F108" s="52" t="s">
        <v>233</v>
      </c>
      <c r="G108" s="81">
        <v>3400</v>
      </c>
      <c r="H108" s="83">
        <v>30</v>
      </c>
      <c r="I108" s="82">
        <f t="shared" ref="I108" si="15">$G102*$H108</f>
        <v>105000</v>
      </c>
      <c r="J108" s="82">
        <f t="shared" si="13"/>
        <v>102000</v>
      </c>
      <c r="K108" s="82">
        <f t="shared" si="14"/>
        <v>3000</v>
      </c>
    </row>
    <row r="113" s="4" customFormat="1"/>
    <row r="114" s="4" customFormat="1"/>
    <row r="115" s="4" customFormat="1"/>
    <row r="116" s="4" customFormat="1"/>
    <row r="117" s="4" customFormat="1"/>
    <row r="118" s="4" customFormat="1"/>
    <row r="119" s="4" customFormat="1"/>
    <row r="120" s="4" customFormat="1"/>
    <row r="121" s="4" customFormat="1"/>
    <row r="122" s="4" customFormat="1"/>
    <row r="123" s="4" customFormat="1"/>
    <row r="124" s="4" customFormat="1"/>
    <row r="125" s="4" customFormat="1"/>
    <row r="126" s="4" customFormat="1"/>
    <row r="127" s="4" customFormat="1"/>
    <row r="128" s="4" customFormat="1"/>
    <row r="129" s="4" customFormat="1"/>
  </sheetData>
  <mergeCells count="6">
    <mergeCell ref="E96:L96"/>
    <mergeCell ref="E83:L83"/>
    <mergeCell ref="A5:G9"/>
    <mergeCell ref="E47:L47"/>
    <mergeCell ref="E57:L57"/>
    <mergeCell ref="E70:L7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X157"/>
  <sheetViews>
    <sheetView topLeftCell="A111" workbookViewId="0">
      <selection activeCell="F21" sqref="F21"/>
    </sheetView>
  </sheetViews>
  <sheetFormatPr defaultRowHeight="14.4"/>
  <cols>
    <col min="1" max="1" width="8.88671875" style="4"/>
    <col min="2" max="2" width="22.5546875" customWidth="1"/>
    <col min="3" max="3" width="22.33203125" style="10" customWidth="1"/>
    <col min="4" max="4" width="16.6640625" style="4" bestFit="1" customWidth="1"/>
    <col min="5" max="5" width="18.5546875" style="4" bestFit="1" customWidth="1"/>
    <col min="6" max="6" width="21.109375" style="4" bestFit="1" customWidth="1"/>
    <col min="7" max="7" width="9.33203125" style="4" bestFit="1" customWidth="1"/>
    <col min="8" max="24" width="8.88671875" style="4"/>
  </cols>
  <sheetData>
    <row r="1" spans="2:3">
      <c r="B1" s="4"/>
      <c r="C1" s="4"/>
    </row>
    <row r="2" spans="2:3" ht="23.4">
      <c r="B2" s="8" t="s">
        <v>259</v>
      </c>
      <c r="C2" s="4"/>
    </row>
    <row r="3" spans="2:3">
      <c r="B3" s="4"/>
      <c r="C3" s="4"/>
    </row>
    <row r="4" spans="2:3" s="4" customFormat="1" ht="23.4">
      <c r="B4" s="8" t="s">
        <v>15</v>
      </c>
      <c r="C4" s="31"/>
    </row>
    <row r="5" spans="2:3" s="4" customFormat="1">
      <c r="C5" s="31"/>
    </row>
    <row r="6" spans="2:3" s="4" customFormat="1" ht="15" customHeight="1">
      <c r="C6" s="31"/>
    </row>
    <row r="7" spans="2:3" s="4" customFormat="1" ht="15" customHeight="1">
      <c r="C7" s="31"/>
    </row>
    <row r="8" spans="2:3" s="4" customFormat="1" ht="15" customHeight="1">
      <c r="C8" s="31"/>
    </row>
    <row r="9" spans="2:3" s="4" customFormat="1" ht="15" customHeight="1">
      <c r="C9" s="31"/>
    </row>
    <row r="10" spans="2:3" s="4" customFormat="1" ht="15" customHeight="1">
      <c r="C10" s="31"/>
    </row>
    <row r="11" spans="2:3" s="4" customFormat="1" ht="15" customHeight="1">
      <c r="C11" s="31"/>
    </row>
    <row r="12" spans="2:3" s="4" customFormat="1" ht="15" customHeight="1">
      <c r="C12" s="31"/>
    </row>
    <row r="13" spans="2:3" s="4" customFormat="1" ht="15" customHeight="1">
      <c r="C13" s="31"/>
    </row>
    <row r="14" spans="2:3" s="4" customFormat="1" ht="15" customHeight="1">
      <c r="C14" s="31"/>
    </row>
    <row r="15" spans="2:3" ht="18">
      <c r="B15" s="9" t="s">
        <v>8</v>
      </c>
      <c r="C15" s="11" t="s">
        <v>3</v>
      </c>
    </row>
    <row r="16" spans="2:3" ht="18">
      <c r="B16" s="47" t="s">
        <v>4</v>
      </c>
      <c r="C16" s="92">
        <v>1200000</v>
      </c>
    </row>
    <row r="17" spans="2:5" ht="18">
      <c r="B17" s="47" t="s">
        <v>5</v>
      </c>
      <c r="C17" s="92">
        <v>1500000</v>
      </c>
    </row>
    <row r="18" spans="2:5" ht="18">
      <c r="B18" s="47" t="s">
        <v>6</v>
      </c>
      <c r="C18" s="92">
        <v>2650000</v>
      </c>
    </row>
    <row r="19" spans="2:5" ht="18">
      <c r="B19" s="47" t="s">
        <v>7</v>
      </c>
      <c r="C19" s="92">
        <v>3650000</v>
      </c>
    </row>
    <row r="20" spans="2:5" ht="18">
      <c r="B20" s="47" t="s">
        <v>9</v>
      </c>
      <c r="C20" s="92">
        <v>4850000</v>
      </c>
    </row>
    <row r="21" spans="2:5" ht="18">
      <c r="B21" s="47" t="s">
        <v>10</v>
      </c>
      <c r="C21" s="92">
        <v>3680000</v>
      </c>
      <c r="E21" s="31"/>
    </row>
    <row r="22" spans="2:5" ht="18">
      <c r="B22" s="47" t="s">
        <v>11</v>
      </c>
      <c r="C22" s="92">
        <v>5680000</v>
      </c>
    </row>
    <row r="23" spans="2:5" ht="18">
      <c r="B23" s="47" t="s">
        <v>12</v>
      </c>
      <c r="C23" s="92">
        <v>9500664</v>
      </c>
    </row>
    <row r="24" spans="2:5" ht="18">
      <c r="B24" s="2"/>
      <c r="C24" s="12">
        <f>SUM(C16:C23)</f>
        <v>32710664</v>
      </c>
    </row>
    <row r="25" spans="2:5" s="4" customFormat="1">
      <c r="C25" s="31"/>
    </row>
    <row r="26" spans="2:5" s="4" customFormat="1">
      <c r="C26" s="31"/>
    </row>
    <row r="27" spans="2:5" s="4" customFormat="1">
      <c r="C27" s="31"/>
    </row>
    <row r="28" spans="2:5" s="4" customFormat="1">
      <c r="C28" s="31"/>
    </row>
    <row r="29" spans="2:5" s="4" customFormat="1">
      <c r="C29" s="31"/>
    </row>
    <row r="30" spans="2:5" s="4" customFormat="1">
      <c r="C30" s="31"/>
    </row>
    <row r="31" spans="2:5" s="4" customFormat="1">
      <c r="C31" s="31"/>
    </row>
    <row r="32" spans="2:5" s="4" customFormat="1">
      <c r="C32" s="31"/>
    </row>
    <row r="33" spans="3:9" s="4" customFormat="1">
      <c r="C33" s="31"/>
    </row>
    <row r="34" spans="3:9" s="4" customFormat="1">
      <c r="C34" s="31"/>
    </row>
    <row r="35" spans="3:9" s="4" customFormat="1">
      <c r="C35" s="31"/>
    </row>
    <row r="36" spans="3:9" s="4" customFormat="1">
      <c r="C36" s="31"/>
    </row>
    <row r="37" spans="3:9" s="4" customFormat="1">
      <c r="C37" s="31"/>
    </row>
    <row r="38" spans="3:9" s="4" customFormat="1">
      <c r="C38" s="31"/>
    </row>
    <row r="39" spans="3:9" s="4" customFormat="1">
      <c r="C39" s="31"/>
    </row>
    <row r="40" spans="3:9" s="4" customFormat="1">
      <c r="C40" s="31"/>
    </row>
    <row r="41" spans="3:9" s="4" customFormat="1">
      <c r="C41" s="31"/>
    </row>
    <row r="42" spans="3:9" s="4" customFormat="1">
      <c r="C42" s="31"/>
    </row>
    <row r="43" spans="3:9" s="4" customFormat="1" ht="15.6" customHeight="1">
      <c r="C43" s="31"/>
      <c r="I43" s="37"/>
    </row>
    <row r="44" spans="3:9" s="4" customFormat="1">
      <c r="C44" s="31"/>
      <c r="I44"/>
    </row>
    <row r="45" spans="3:9" s="4" customFormat="1" ht="15">
      <c r="C45" s="31"/>
      <c r="I45" s="38"/>
    </row>
    <row r="46" spans="3:9" s="4" customFormat="1">
      <c r="C46" s="31"/>
      <c r="I46"/>
    </row>
    <row r="47" spans="3:9" s="4" customFormat="1" ht="15">
      <c r="C47" s="31"/>
      <c r="I47" s="37"/>
    </row>
    <row r="48" spans="3:9" s="4" customFormat="1">
      <c r="C48" s="31"/>
      <c r="I48" s="44"/>
    </row>
    <row r="49" spans="2:9" s="4" customFormat="1" ht="15">
      <c r="C49" s="31"/>
      <c r="I49" s="45"/>
    </row>
    <row r="50" spans="2:9" s="4" customFormat="1" ht="15">
      <c r="C50" s="31"/>
      <c r="I50" s="45"/>
    </row>
    <row r="51" spans="2:9" s="4" customFormat="1" ht="15">
      <c r="C51" s="31"/>
      <c r="I51" s="45"/>
    </row>
    <row r="52" spans="2:9" s="4" customFormat="1" ht="15">
      <c r="C52" s="31"/>
      <c r="I52" s="45"/>
    </row>
    <row r="53" spans="2:9" s="4" customFormat="1">
      <c r="C53" s="31"/>
    </row>
    <row r="54" spans="2:9" s="4" customFormat="1">
      <c r="C54" s="31"/>
    </row>
    <row r="55" spans="2:9" s="4" customFormat="1">
      <c r="C55" s="31"/>
    </row>
    <row r="59" spans="2:9" s="4" customFormat="1">
      <c r="C59" s="31"/>
    </row>
    <row r="60" spans="2:9" s="4" customFormat="1">
      <c r="C60" s="31"/>
    </row>
    <row r="61" spans="2:9" s="4" customFormat="1">
      <c r="C61" s="31"/>
    </row>
    <row r="62" spans="2:9" s="4" customFormat="1">
      <c r="B62"/>
      <c r="C62" s="31"/>
    </row>
    <row r="63" spans="2:9" s="4" customFormat="1" ht="15">
      <c r="B63" s="127" t="s">
        <v>82</v>
      </c>
      <c r="C63" s="127"/>
      <c r="D63" s="127"/>
      <c r="E63" s="127"/>
      <c r="F63" s="127"/>
      <c r="G63" s="127"/>
    </row>
    <row r="64" spans="2:9" s="4" customFormat="1" ht="15" thickBot="1">
      <c r="B64"/>
      <c r="C64" s="31"/>
    </row>
    <row r="65" spans="2:11" s="4" customFormat="1" ht="31.2" customHeight="1" thickBot="1">
      <c r="B65" s="128" t="s">
        <v>72</v>
      </c>
      <c r="C65" s="129"/>
      <c r="D65" s="129"/>
      <c r="E65" s="129"/>
      <c r="F65" s="129"/>
      <c r="G65" s="129"/>
      <c r="H65" s="129"/>
      <c r="I65" s="129"/>
      <c r="J65" s="129"/>
      <c r="K65" s="130"/>
    </row>
    <row r="66" spans="2:11" s="4" customFormat="1">
      <c r="C66" s="31"/>
    </row>
    <row r="67" spans="2:11" s="4" customFormat="1">
      <c r="C67" s="73" t="s">
        <v>197</v>
      </c>
      <c r="D67" s="73" t="s">
        <v>198</v>
      </c>
    </row>
    <row r="68" spans="2:11" s="4" customFormat="1">
      <c r="C68" s="52" t="s">
        <v>206</v>
      </c>
      <c r="D68" s="56">
        <v>1000</v>
      </c>
      <c r="F68" s="88"/>
    </row>
    <row r="69" spans="2:11" s="4" customFormat="1">
      <c r="C69" s="52" t="s">
        <v>209</v>
      </c>
      <c r="D69" s="56">
        <v>200</v>
      </c>
    </row>
    <row r="70" spans="2:11" s="4" customFormat="1">
      <c r="C70" s="52" t="s">
        <v>207</v>
      </c>
      <c r="D70" s="56">
        <v>300</v>
      </c>
    </row>
    <row r="71" spans="2:11" s="4" customFormat="1">
      <c r="C71" s="52" t="s">
        <v>208</v>
      </c>
      <c r="D71" s="56">
        <v>150</v>
      </c>
    </row>
    <row r="72" spans="2:11" s="4" customFormat="1">
      <c r="C72" s="52" t="s">
        <v>210</v>
      </c>
      <c r="D72" s="56">
        <v>100</v>
      </c>
    </row>
    <row r="73" spans="2:11" s="4" customFormat="1" ht="15" thickBot="1">
      <c r="C73" s="16" t="s">
        <v>211</v>
      </c>
      <c r="D73" s="87">
        <f>SUM(D68:D72)</f>
        <v>1750</v>
      </c>
      <c r="E73" s="4">
        <f>rent+utilities+groceries+transportation+entertaitment</f>
        <v>1750</v>
      </c>
    </row>
    <row r="74" spans="2:11" s="4" customFormat="1" ht="15" thickTop="1">
      <c r="C74" s="31"/>
    </row>
    <row r="75" spans="2:11" s="4" customFormat="1" ht="15" thickBot="1">
      <c r="C75" s="31"/>
    </row>
    <row r="76" spans="2:11" s="4" customFormat="1" ht="31.2" customHeight="1" thickBot="1">
      <c r="B76" s="128" t="s">
        <v>73</v>
      </c>
      <c r="C76" s="129"/>
      <c r="D76" s="129"/>
      <c r="E76" s="129"/>
      <c r="F76" s="129"/>
      <c r="G76" s="129"/>
      <c r="H76" s="129"/>
      <c r="I76" s="129"/>
      <c r="J76" s="129"/>
      <c r="K76" s="130"/>
    </row>
    <row r="77" spans="2:11" s="4" customFormat="1" ht="31.2" customHeight="1"/>
    <row r="78" spans="2:11" s="4" customFormat="1" ht="15.6" customHeight="1">
      <c r="C78" s="73" t="s">
        <v>197</v>
      </c>
    </row>
    <row r="79" spans="2:11" s="4" customFormat="1" ht="15.6" customHeight="1">
      <c r="C79" s="52" t="s">
        <v>206</v>
      </c>
      <c r="E79" s="4" t="s">
        <v>210</v>
      </c>
    </row>
    <row r="80" spans="2:11" s="4" customFormat="1" ht="15.6" customHeight="1">
      <c r="C80" s="52" t="s">
        <v>209</v>
      </c>
    </row>
    <row r="81" spans="2:11" s="4" customFormat="1" ht="15.6" customHeight="1">
      <c r="C81" s="52" t="s">
        <v>207</v>
      </c>
    </row>
    <row r="82" spans="2:11" s="4" customFormat="1" ht="15.6" customHeight="1">
      <c r="C82" s="52" t="s">
        <v>208</v>
      </c>
    </row>
    <row r="83" spans="2:11" s="4" customFormat="1" ht="15.6" customHeight="1">
      <c r="C83" s="52" t="s">
        <v>210</v>
      </c>
    </row>
    <row r="84" spans="2:11" s="4" customFormat="1" ht="31.2" customHeight="1"/>
    <row r="85" spans="2:11" s="4" customFormat="1" ht="15" thickBot="1">
      <c r="B85"/>
      <c r="C85" s="31"/>
    </row>
    <row r="86" spans="2:11" s="4" customFormat="1" ht="31.2" customHeight="1" thickBot="1">
      <c r="B86" s="128" t="s">
        <v>74</v>
      </c>
      <c r="C86" s="129"/>
      <c r="D86" s="129"/>
      <c r="E86" s="129"/>
      <c r="F86" s="129"/>
      <c r="G86" s="129"/>
      <c r="H86" s="129"/>
      <c r="I86" s="129"/>
      <c r="J86" s="129"/>
      <c r="K86" s="130"/>
    </row>
    <row r="87" spans="2:11" s="4" customFormat="1">
      <c r="B87"/>
      <c r="C87" s="31"/>
    </row>
    <row r="88" spans="2:11" s="4" customFormat="1">
      <c r="C88" s="16" t="s">
        <v>238</v>
      </c>
      <c r="D88" s="4" t="s">
        <v>239</v>
      </c>
    </row>
    <row r="89" spans="2:11" s="4" customFormat="1">
      <c r="C89" s="4" t="s">
        <v>240</v>
      </c>
      <c r="D89" s="4" t="s">
        <v>239</v>
      </c>
    </row>
    <row r="90" spans="2:11" s="4" customFormat="1">
      <c r="C90" s="90" t="s">
        <v>241</v>
      </c>
      <c r="D90" s="90" t="s">
        <v>242</v>
      </c>
    </row>
    <row r="91" spans="2:11" s="4" customFormat="1">
      <c r="C91" s="52" t="s">
        <v>243</v>
      </c>
      <c r="D91" s="56">
        <v>10000</v>
      </c>
    </row>
    <row r="92" spans="2:11" s="4" customFormat="1">
      <c r="C92" s="52" t="s">
        <v>244</v>
      </c>
      <c r="D92" s="56">
        <v>2000</v>
      </c>
    </row>
    <row r="93" spans="2:11" s="4" customFormat="1">
      <c r="C93" s="16" t="s">
        <v>245</v>
      </c>
      <c r="D93" s="86">
        <f>SUM(D91:D92)</f>
        <v>12000</v>
      </c>
    </row>
    <row r="94" spans="2:11" s="4" customFormat="1">
      <c r="C94" s="4" t="s">
        <v>240</v>
      </c>
      <c r="D94" s="4" t="s">
        <v>239</v>
      </c>
    </row>
    <row r="95" spans="2:11" s="4" customFormat="1">
      <c r="C95" s="90" t="s">
        <v>246</v>
      </c>
      <c r="D95" s="90" t="s">
        <v>242</v>
      </c>
    </row>
    <row r="96" spans="2:11" s="4" customFormat="1">
      <c r="C96" s="52" t="s">
        <v>247</v>
      </c>
      <c r="D96" s="56">
        <v>6000</v>
      </c>
    </row>
    <row r="97" spans="2:11" s="4" customFormat="1">
      <c r="C97" s="52" t="s">
        <v>248</v>
      </c>
      <c r="D97" s="56">
        <v>1500</v>
      </c>
    </row>
    <row r="98" spans="2:11" s="4" customFormat="1">
      <c r="C98" s="16" t="s">
        <v>249</v>
      </c>
      <c r="D98" s="89">
        <f>SUM(D96:D97)</f>
        <v>7500</v>
      </c>
    </row>
    <row r="99" spans="2:11" s="4" customFormat="1">
      <c r="C99" s="4" t="s">
        <v>240</v>
      </c>
      <c r="D99" s="4" t="s">
        <v>239</v>
      </c>
    </row>
    <row r="100" spans="2:11" s="4" customFormat="1">
      <c r="C100" s="74" t="s">
        <v>250</v>
      </c>
      <c r="D100" s="91">
        <f>+D93-D98</f>
        <v>4500</v>
      </c>
    </row>
    <row r="101" spans="2:11" s="4" customFormat="1">
      <c r="C101" s="31"/>
    </row>
    <row r="102" spans="2:11" s="4" customFormat="1" ht="15" thickBot="1">
      <c r="B102"/>
      <c r="C102" s="31"/>
    </row>
    <row r="103" spans="2:11" s="4" customFormat="1" ht="31.2" customHeight="1" thickBot="1">
      <c r="B103" s="128" t="s">
        <v>75</v>
      </c>
      <c r="C103" s="129"/>
      <c r="D103" s="129"/>
      <c r="E103" s="129"/>
      <c r="F103" s="129"/>
      <c r="G103" s="129"/>
      <c r="H103" s="129"/>
      <c r="I103" s="129"/>
      <c r="J103" s="129"/>
      <c r="K103" s="130"/>
    </row>
    <row r="104" spans="2:11" s="4" customFormat="1">
      <c r="B104"/>
      <c r="C104" s="31"/>
    </row>
    <row r="105" spans="2:11" s="4" customFormat="1">
      <c r="C105" s="31"/>
    </row>
    <row r="106" spans="2:11" s="4" customFormat="1">
      <c r="C106" s="31"/>
    </row>
    <row r="107" spans="2:11" s="4" customFormat="1">
      <c r="C107" s="31"/>
    </row>
    <row r="108" spans="2:11" s="4" customFormat="1">
      <c r="C108" s="50" t="s">
        <v>251</v>
      </c>
      <c r="D108" s="50" t="s">
        <v>252</v>
      </c>
      <c r="E108" s="50" t="s">
        <v>253</v>
      </c>
      <c r="F108" s="50" t="s">
        <v>254</v>
      </c>
    </row>
    <row r="109" spans="2:11" s="4" customFormat="1">
      <c r="C109" s="52" t="s">
        <v>255</v>
      </c>
      <c r="D109" s="56">
        <v>10000</v>
      </c>
      <c r="E109" s="56">
        <v>-5000</v>
      </c>
      <c r="F109" s="52"/>
    </row>
    <row r="110" spans="2:11" s="4" customFormat="1">
      <c r="C110" s="52" t="s">
        <v>256</v>
      </c>
      <c r="D110" s="56">
        <v>12000</v>
      </c>
      <c r="E110" s="56">
        <v>-4000</v>
      </c>
      <c r="F110" s="52"/>
    </row>
    <row r="111" spans="2:11" s="4" customFormat="1">
      <c r="C111" s="52" t="s">
        <v>257</v>
      </c>
      <c r="D111" s="56">
        <v>8000</v>
      </c>
      <c r="E111" s="56">
        <v>-3000</v>
      </c>
      <c r="F111" s="52"/>
    </row>
    <row r="112" spans="2:11" s="4" customFormat="1">
      <c r="C112" s="52" t="s">
        <v>258</v>
      </c>
      <c r="D112" s="56">
        <v>11000</v>
      </c>
      <c r="E112" s="56">
        <v>-4500</v>
      </c>
      <c r="F112" s="52"/>
    </row>
    <row r="113" spans="3:3" s="4" customFormat="1">
      <c r="C113" s="31"/>
    </row>
    <row r="114" spans="3:3" s="4" customFormat="1">
      <c r="C114" s="31"/>
    </row>
    <row r="115" spans="3:3" s="4" customFormat="1">
      <c r="C115" s="31"/>
    </row>
    <row r="116" spans="3:3" s="4" customFormat="1">
      <c r="C116" s="31"/>
    </row>
    <row r="117" spans="3:3" s="4" customFormat="1">
      <c r="C117" s="31"/>
    </row>
    <row r="118" spans="3:3" s="4" customFormat="1">
      <c r="C118" s="31"/>
    </row>
    <row r="119" spans="3:3" s="4" customFormat="1">
      <c r="C119" s="31"/>
    </row>
    <row r="120" spans="3:3" s="4" customFormat="1">
      <c r="C120" s="31"/>
    </row>
    <row r="121" spans="3:3" s="4" customFormat="1">
      <c r="C121" s="31"/>
    </row>
    <row r="122" spans="3:3" s="4" customFormat="1">
      <c r="C122" s="31"/>
    </row>
    <row r="123" spans="3:3" s="4" customFormat="1">
      <c r="C123" s="31"/>
    </row>
    <row r="124" spans="3:3" s="4" customFormat="1">
      <c r="C124" s="31"/>
    </row>
    <row r="125" spans="3:3" s="4" customFormat="1">
      <c r="C125" s="31"/>
    </row>
    <row r="126" spans="3:3" s="4" customFormat="1">
      <c r="C126" s="31"/>
    </row>
    <row r="127" spans="3:3" s="4" customFormat="1">
      <c r="C127" s="31"/>
    </row>
    <row r="128" spans="3:3" s="4" customFormat="1">
      <c r="C128" s="31"/>
    </row>
    <row r="129" spans="3:3" s="4" customFormat="1">
      <c r="C129" s="31"/>
    </row>
    <row r="130" spans="3:3" s="4" customFormat="1">
      <c r="C130" s="31"/>
    </row>
    <row r="131" spans="3:3" s="4" customFormat="1">
      <c r="C131" s="31"/>
    </row>
    <row r="132" spans="3:3" s="4" customFormat="1">
      <c r="C132" s="31"/>
    </row>
    <row r="133" spans="3:3" s="4" customFormat="1">
      <c r="C133" s="31"/>
    </row>
    <row r="134" spans="3:3" s="4" customFormat="1">
      <c r="C134" s="31"/>
    </row>
    <row r="135" spans="3:3" s="4" customFormat="1">
      <c r="C135" s="31"/>
    </row>
    <row r="136" spans="3:3" s="4" customFormat="1">
      <c r="C136" s="31"/>
    </row>
    <row r="137" spans="3:3" s="4" customFormat="1">
      <c r="C137" s="31"/>
    </row>
    <row r="138" spans="3:3" s="4" customFormat="1">
      <c r="C138" s="31"/>
    </row>
    <row r="139" spans="3:3" s="4" customFormat="1">
      <c r="C139" s="31"/>
    </row>
    <row r="140" spans="3:3" s="4" customFormat="1">
      <c r="C140" s="31"/>
    </row>
    <row r="141" spans="3:3" s="4" customFormat="1">
      <c r="C141" s="31"/>
    </row>
    <row r="142" spans="3:3" s="4" customFormat="1">
      <c r="C142" s="31"/>
    </row>
    <row r="143" spans="3:3" s="4" customFormat="1">
      <c r="C143" s="31"/>
    </row>
    <row r="144" spans="3:3" s="4" customFormat="1">
      <c r="C144" s="31"/>
    </row>
    <row r="145" spans="3:3" s="4" customFormat="1">
      <c r="C145" s="31"/>
    </row>
    <row r="146" spans="3:3" s="4" customFormat="1">
      <c r="C146" s="31"/>
    </row>
    <row r="147" spans="3:3" s="4" customFormat="1">
      <c r="C147" s="31"/>
    </row>
    <row r="148" spans="3:3" s="4" customFormat="1">
      <c r="C148" s="31"/>
    </row>
    <row r="149" spans="3:3" s="4" customFormat="1">
      <c r="C149" s="31"/>
    </row>
    <row r="150" spans="3:3" s="4" customFormat="1">
      <c r="C150" s="31"/>
    </row>
    <row r="151" spans="3:3" s="4" customFormat="1">
      <c r="C151" s="31"/>
    </row>
    <row r="152" spans="3:3" s="4" customFormat="1">
      <c r="C152" s="31"/>
    </row>
    <row r="153" spans="3:3" s="4" customFormat="1">
      <c r="C153" s="31"/>
    </row>
    <row r="154" spans="3:3" s="4" customFormat="1">
      <c r="C154" s="31"/>
    </row>
    <row r="155" spans="3:3" s="4" customFormat="1">
      <c r="C155" s="31"/>
    </row>
    <row r="156" spans="3:3" s="4" customFormat="1">
      <c r="C156" s="31"/>
    </row>
    <row r="157" spans="3:3" s="4" customFormat="1">
      <c r="C157" s="31"/>
    </row>
  </sheetData>
  <mergeCells count="5">
    <mergeCell ref="B63:G63"/>
    <mergeCell ref="B65:K65"/>
    <mergeCell ref="B76:K76"/>
    <mergeCell ref="B86:K86"/>
    <mergeCell ref="B103:K103"/>
  </mergeCells>
  <dataValidations count="1">
    <dataValidation type="list" allowBlank="1" showInputMessage="1" showErrorMessage="1" sqref="E79" xr:uid="{D193CB75-5DEE-4C76-B78C-109C93ECFFBD}">
      <formula1>Category</formula1>
    </dataValidation>
  </dataValidation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228EF-2DE3-4847-9430-3679886FF4C5}">
  <sheetPr>
    <tabColor rgb="FF7030A0"/>
  </sheetPr>
  <dimension ref="B2:F113"/>
  <sheetViews>
    <sheetView workbookViewId="0">
      <selection activeCell="J12" sqref="J12"/>
    </sheetView>
  </sheetViews>
  <sheetFormatPr defaultRowHeight="14.4"/>
  <cols>
    <col min="2" max="2" width="22" bestFit="1" customWidth="1"/>
    <col min="3" max="3" width="15.5546875" bestFit="1" customWidth="1"/>
    <col min="4" max="4" width="16.44140625" bestFit="1" customWidth="1"/>
    <col min="5" max="5" width="18.33203125" customWidth="1"/>
    <col min="6" max="6" width="9.33203125" bestFit="1" customWidth="1"/>
    <col min="7" max="7" width="12.21875" customWidth="1"/>
  </cols>
  <sheetData>
    <row r="2" spans="2:5" ht="36.6">
      <c r="B2" s="93" t="s">
        <v>260</v>
      </c>
    </row>
    <row r="6" spans="2:5" ht="25.8">
      <c r="B6" s="94" t="s">
        <v>16</v>
      </c>
      <c r="E6" s="95" t="s">
        <v>261</v>
      </c>
    </row>
    <row r="7" spans="2:5" ht="25.8">
      <c r="B7" s="13"/>
      <c r="E7" s="95"/>
    </row>
    <row r="8" spans="2:5">
      <c r="B8" s="50" t="s">
        <v>262</v>
      </c>
      <c r="C8" s="50" t="s">
        <v>263</v>
      </c>
      <c r="D8" s="50" t="s">
        <v>264</v>
      </c>
      <c r="E8" s="50" t="s">
        <v>277</v>
      </c>
    </row>
    <row r="9" spans="2:5" ht="21">
      <c r="B9" s="98">
        <v>45031</v>
      </c>
      <c r="C9" s="99" t="s">
        <v>265</v>
      </c>
      <c r="D9" s="100">
        <v>94</v>
      </c>
      <c r="E9" s="104" t="str">
        <f>LOOKUP(D9,$D$23:$D$26,$C$23:$C$26)</f>
        <v>Very Bad</v>
      </c>
    </row>
    <row r="10" spans="2:5" ht="21">
      <c r="B10" s="98">
        <v>45048</v>
      </c>
      <c r="C10" s="99" t="s">
        <v>266</v>
      </c>
      <c r="D10" s="100">
        <v>14</v>
      </c>
      <c r="E10" s="104" t="str">
        <f t="shared" ref="E10:E19" si="0">LOOKUP(D10,$D$23:$D$26,$C$23:$C$26)</f>
        <v>Excellent</v>
      </c>
    </row>
    <row r="11" spans="2:5" ht="21">
      <c r="B11" s="98">
        <v>45064</v>
      </c>
      <c r="C11" s="99" t="s">
        <v>267</v>
      </c>
      <c r="D11" s="100">
        <v>61</v>
      </c>
      <c r="E11" s="104" t="str">
        <f t="shared" si="0"/>
        <v>Very Bad</v>
      </c>
    </row>
    <row r="12" spans="2:5" ht="21">
      <c r="B12" s="98">
        <v>45078</v>
      </c>
      <c r="C12" s="99" t="s">
        <v>268</v>
      </c>
      <c r="D12" s="100">
        <v>47</v>
      </c>
      <c r="E12" s="104" t="str">
        <f t="shared" si="0"/>
        <v>Bad</v>
      </c>
    </row>
    <row r="13" spans="2:5" ht="21">
      <c r="B13" s="98">
        <v>45087</v>
      </c>
      <c r="C13" s="99" t="s">
        <v>269</v>
      </c>
      <c r="D13" s="100">
        <v>38</v>
      </c>
      <c r="E13" s="104" t="str">
        <f t="shared" si="0"/>
        <v>Bad</v>
      </c>
    </row>
    <row r="14" spans="2:5" ht="21">
      <c r="B14" s="98">
        <v>45089</v>
      </c>
      <c r="C14" s="99" t="s">
        <v>270</v>
      </c>
      <c r="D14" s="100">
        <v>85</v>
      </c>
      <c r="E14" s="104" t="str">
        <f t="shared" si="0"/>
        <v>Very Bad</v>
      </c>
    </row>
    <row r="15" spans="2:5" ht="21">
      <c r="B15" s="98">
        <v>45092</v>
      </c>
      <c r="C15" s="99" t="s">
        <v>271</v>
      </c>
      <c r="D15" s="100">
        <v>33</v>
      </c>
      <c r="E15" s="104" t="str">
        <f t="shared" si="0"/>
        <v>Bad</v>
      </c>
    </row>
    <row r="16" spans="2:5" ht="21">
      <c r="B16" s="98">
        <v>45093</v>
      </c>
      <c r="C16" s="99" t="s">
        <v>272</v>
      </c>
      <c r="D16" s="100">
        <v>32</v>
      </c>
      <c r="E16" s="104" t="str">
        <f t="shared" si="0"/>
        <v>Bad</v>
      </c>
    </row>
    <row r="17" spans="2:5" ht="21">
      <c r="B17" s="98">
        <v>45095</v>
      </c>
      <c r="C17" s="99" t="s">
        <v>273</v>
      </c>
      <c r="D17" s="100">
        <v>30</v>
      </c>
      <c r="E17" s="104" t="str">
        <f t="shared" si="0"/>
        <v>Good</v>
      </c>
    </row>
    <row r="18" spans="2:5" ht="21">
      <c r="B18" s="98">
        <v>45108</v>
      </c>
      <c r="C18" s="99" t="s">
        <v>274</v>
      </c>
      <c r="D18" s="100">
        <v>17</v>
      </c>
      <c r="E18" s="104" t="str">
        <f t="shared" si="0"/>
        <v>Good</v>
      </c>
    </row>
    <row r="19" spans="2:5" ht="21">
      <c r="B19" s="98">
        <v>45112</v>
      </c>
      <c r="C19" s="99" t="s">
        <v>275</v>
      </c>
      <c r="D19" s="100">
        <v>13</v>
      </c>
      <c r="E19" s="104" t="str">
        <f t="shared" si="0"/>
        <v>Excellent</v>
      </c>
    </row>
    <row r="20" spans="2:5">
      <c r="B20" s="13"/>
    </row>
    <row r="21" spans="2:5">
      <c r="B21" s="13"/>
    </row>
    <row r="22" spans="2:5">
      <c r="B22" s="50" t="s">
        <v>276</v>
      </c>
      <c r="C22" s="50" t="s">
        <v>277</v>
      </c>
      <c r="D22" s="73" t="s">
        <v>278</v>
      </c>
    </row>
    <row r="23" spans="2:5" ht="18">
      <c r="B23" s="101" t="s">
        <v>279</v>
      </c>
      <c r="C23" s="103" t="s">
        <v>280</v>
      </c>
      <c r="D23" s="102">
        <v>0</v>
      </c>
    </row>
    <row r="24" spans="2:5" ht="18">
      <c r="B24" s="101" t="s">
        <v>281</v>
      </c>
      <c r="C24" s="103" t="s">
        <v>43</v>
      </c>
      <c r="D24" s="102">
        <v>16</v>
      </c>
    </row>
    <row r="25" spans="2:5" ht="18">
      <c r="B25" s="101" t="s">
        <v>47</v>
      </c>
      <c r="C25" s="103" t="s">
        <v>282</v>
      </c>
      <c r="D25" s="102">
        <v>31</v>
      </c>
    </row>
    <row r="26" spans="2:5" ht="18">
      <c r="B26" s="101" t="s">
        <v>283</v>
      </c>
      <c r="C26" s="103" t="s">
        <v>284</v>
      </c>
      <c r="D26" s="102">
        <v>61</v>
      </c>
    </row>
    <row r="27" spans="2:5">
      <c r="B27" s="13"/>
    </row>
    <row r="72" spans="2:6" ht="15.6">
      <c r="B72" s="54" t="s">
        <v>291</v>
      </c>
      <c r="C72" s="54"/>
      <c r="D72" s="54"/>
      <c r="E72" s="54"/>
      <c r="F72" s="54"/>
    </row>
    <row r="74" spans="2:6" ht="15" thickBot="1">
      <c r="B74" s="126" t="s">
        <v>285</v>
      </c>
      <c r="C74" s="126"/>
      <c r="D74" s="126"/>
    </row>
    <row r="75" spans="2:6" ht="14.4" customHeight="1">
      <c r="B75" s="120" t="s">
        <v>286</v>
      </c>
      <c r="C75" s="121"/>
      <c r="D75" s="121"/>
      <c r="E75" s="121"/>
      <c r="F75" s="122"/>
    </row>
    <row r="76" spans="2:6" ht="15" thickBot="1">
      <c r="B76" s="123"/>
      <c r="C76" s="124"/>
      <c r="D76" s="124"/>
      <c r="E76" s="124"/>
      <c r="F76" s="125"/>
    </row>
    <row r="78" spans="2:6">
      <c r="B78" s="73" t="s">
        <v>188</v>
      </c>
      <c r="C78" s="73" t="s">
        <v>190</v>
      </c>
    </row>
    <row r="79" spans="2:6">
      <c r="B79" s="1" t="s">
        <v>302</v>
      </c>
      <c r="C79" s="97">
        <v>50</v>
      </c>
    </row>
    <row r="80" spans="2:6">
      <c r="B80" s="1" t="s">
        <v>303</v>
      </c>
      <c r="C80" s="105">
        <v>20</v>
      </c>
    </row>
    <row r="81" spans="2:6">
      <c r="B81" s="1" t="s">
        <v>304</v>
      </c>
      <c r="C81" s="97">
        <v>30</v>
      </c>
    </row>
    <row r="83" spans="2:6">
      <c r="C83" s="73" t="s">
        <v>190</v>
      </c>
      <c r="D83" s="53" t="s">
        <v>305</v>
      </c>
    </row>
    <row r="84" spans="2:6">
      <c r="B84" s="1" t="s">
        <v>303</v>
      </c>
      <c r="C84" s="1">
        <f>LOOKUP(B84,B79:B81,C79:C81)</f>
        <v>20</v>
      </c>
    </row>
    <row r="87" spans="2:6" ht="15.6" thickBot="1">
      <c r="B87" s="96" t="s">
        <v>288</v>
      </c>
    </row>
    <row r="88" spans="2:6">
      <c r="B88" s="120" t="s">
        <v>287</v>
      </c>
      <c r="C88" s="121"/>
      <c r="D88" s="121"/>
      <c r="E88" s="121"/>
      <c r="F88" s="122"/>
    </row>
    <row r="89" spans="2:6" ht="15" thickBot="1">
      <c r="B89" s="123"/>
      <c r="C89" s="124"/>
      <c r="D89" s="124"/>
      <c r="E89" s="124"/>
      <c r="F89" s="125"/>
    </row>
    <row r="91" spans="2:6">
      <c r="B91" s="72" t="s">
        <v>292</v>
      </c>
      <c r="C91" s="72" t="s">
        <v>277</v>
      </c>
      <c r="D91" s="72" t="s">
        <v>294</v>
      </c>
    </row>
    <row r="92" spans="2:6">
      <c r="B92" s="1" t="s">
        <v>279</v>
      </c>
      <c r="C92" s="1" t="s">
        <v>293</v>
      </c>
      <c r="D92" s="1">
        <v>0</v>
      </c>
    </row>
    <row r="93" spans="2:6">
      <c r="B93" s="1" t="s">
        <v>281</v>
      </c>
      <c r="C93" s="1" t="s">
        <v>46</v>
      </c>
      <c r="D93" s="1">
        <v>16</v>
      </c>
    </row>
    <row r="94" spans="2:6">
      <c r="B94" s="1" t="s">
        <v>47</v>
      </c>
      <c r="C94" s="1" t="s">
        <v>45</v>
      </c>
      <c r="D94" s="1">
        <v>31</v>
      </c>
    </row>
    <row r="95" spans="2:6">
      <c r="B95" s="1" t="s">
        <v>283</v>
      </c>
      <c r="C95" s="1" t="s">
        <v>44</v>
      </c>
      <c r="D95" s="1">
        <v>61</v>
      </c>
    </row>
    <row r="97" spans="2:6">
      <c r="C97" s="50" t="s">
        <v>42</v>
      </c>
      <c r="D97" s="50" t="s">
        <v>277</v>
      </c>
      <c r="E97" t="s">
        <v>306</v>
      </c>
    </row>
    <row r="98" spans="2:6">
      <c r="C98" s="48">
        <v>52</v>
      </c>
      <c r="D98" s="48" t="str">
        <f>LOOKUP(C98,D92:D95,C92:C95)</f>
        <v>B</v>
      </c>
    </row>
    <row r="101" spans="2:6" ht="15.6" thickBot="1">
      <c r="B101" s="96" t="s">
        <v>289</v>
      </c>
    </row>
    <row r="102" spans="2:6">
      <c r="B102" s="120" t="s">
        <v>290</v>
      </c>
      <c r="C102" s="121"/>
      <c r="D102" s="121"/>
      <c r="E102" s="121"/>
      <c r="F102" s="122"/>
    </row>
    <row r="103" spans="2:6" ht="15" thickBot="1">
      <c r="B103" s="123"/>
      <c r="C103" s="124"/>
      <c r="D103" s="124"/>
      <c r="E103" s="124"/>
      <c r="F103" s="125"/>
    </row>
    <row r="104" spans="2:6" ht="15" customHeight="1"/>
    <row r="105" spans="2:6" ht="15" customHeight="1">
      <c r="B105" s="73" t="s">
        <v>295</v>
      </c>
      <c r="C105" s="73" t="s">
        <v>296</v>
      </c>
    </row>
    <row r="106" spans="2:6" ht="15" customHeight="1">
      <c r="B106" s="1" t="s">
        <v>297</v>
      </c>
      <c r="C106" s="97">
        <v>50000</v>
      </c>
    </row>
    <row r="107" spans="2:6" ht="15" customHeight="1">
      <c r="B107" s="1" t="s">
        <v>298</v>
      </c>
      <c r="C107" s="97">
        <v>60000</v>
      </c>
    </row>
    <row r="108" spans="2:6" ht="15" customHeight="1">
      <c r="B108" s="62" t="s">
        <v>299</v>
      </c>
      <c r="C108" s="105">
        <v>55000</v>
      </c>
    </row>
    <row r="109" spans="2:6" ht="15" customHeight="1">
      <c r="B109" s="62" t="s">
        <v>300</v>
      </c>
      <c r="C109" s="105">
        <v>65000</v>
      </c>
    </row>
    <row r="110" spans="2:6" ht="15" customHeight="1">
      <c r="B110" s="1" t="s">
        <v>301</v>
      </c>
      <c r="C110" s="97">
        <v>45000</v>
      </c>
    </row>
    <row r="111" spans="2:6" ht="15" customHeight="1">
      <c r="E111" t="s">
        <v>307</v>
      </c>
    </row>
    <row r="112" spans="2:6" ht="15" customHeight="1">
      <c r="C112" s="73" t="s">
        <v>295</v>
      </c>
      <c r="D112" s="50" t="s">
        <v>296</v>
      </c>
    </row>
    <row r="113" spans="3:4" ht="15" customHeight="1">
      <c r="C113" s="62" t="s">
        <v>300</v>
      </c>
      <c r="D113" s="106">
        <f>LOOKUP(C113,B106:C110)</f>
        <v>65000</v>
      </c>
    </row>
  </sheetData>
  <mergeCells count="4">
    <mergeCell ref="B102:F103"/>
    <mergeCell ref="B75:F76"/>
    <mergeCell ref="B74:D74"/>
    <mergeCell ref="B88:F8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70C0"/>
  </sheetPr>
  <dimension ref="A1:X166"/>
  <sheetViews>
    <sheetView workbookViewId="0">
      <selection activeCell="H15" sqref="H15"/>
    </sheetView>
  </sheetViews>
  <sheetFormatPr defaultRowHeight="14.4"/>
  <cols>
    <col min="1" max="2" width="2.6640625" style="4" customWidth="1"/>
    <col min="3" max="3" width="23.5546875" bestFit="1" customWidth="1"/>
    <col min="4" max="4" width="20.44140625" bestFit="1" customWidth="1"/>
    <col min="5" max="9" width="20.5546875" bestFit="1" customWidth="1"/>
    <col min="10" max="10" width="9.33203125" style="4" bestFit="1" customWidth="1"/>
    <col min="11" max="24" width="8.88671875" style="4"/>
  </cols>
  <sheetData>
    <row r="1" spans="3:9" s="4" customFormat="1" ht="28.8">
      <c r="C1" s="63" t="s">
        <v>187</v>
      </c>
    </row>
    <row r="2" spans="3:9" s="4" customFormat="1"/>
    <row r="3" spans="3:9" s="4" customFormat="1" ht="25.8">
      <c r="C3" s="17" t="s">
        <v>38</v>
      </c>
      <c r="D3" s="17"/>
    </row>
    <row r="4" spans="3:9" s="4" customFormat="1" ht="26.4">
      <c r="C4" s="17" t="s">
        <v>39</v>
      </c>
      <c r="D4" s="17"/>
      <c r="E4" s="30" t="s">
        <v>40</v>
      </c>
      <c r="F4" s="17"/>
    </row>
    <row r="5" spans="3:9" s="4" customFormat="1" ht="25.8">
      <c r="C5" s="17"/>
      <c r="D5" s="17"/>
      <c r="E5" s="29"/>
      <c r="F5" s="17"/>
    </row>
    <row r="6" spans="3:9" ht="25.8">
      <c r="C6" s="23" t="s">
        <v>8</v>
      </c>
      <c r="D6" s="22" t="s">
        <v>28</v>
      </c>
      <c r="E6" s="22" t="s">
        <v>30</v>
      </c>
      <c r="F6" s="22" t="s">
        <v>24</v>
      </c>
      <c r="G6" s="22" t="s">
        <v>11</v>
      </c>
      <c r="H6" s="22" t="s">
        <v>34</v>
      </c>
      <c r="I6" s="22" t="s">
        <v>36</v>
      </c>
    </row>
    <row r="7" spans="3:9" ht="25.8">
      <c r="C7" s="23" t="s">
        <v>25</v>
      </c>
      <c r="D7" s="22" t="s">
        <v>29</v>
      </c>
      <c r="E7" s="64" t="s">
        <v>31</v>
      </c>
      <c r="F7" s="64" t="s">
        <v>32</v>
      </c>
      <c r="G7" s="22" t="s">
        <v>33</v>
      </c>
      <c r="H7" s="64" t="s">
        <v>35</v>
      </c>
      <c r="I7" s="22" t="s">
        <v>37</v>
      </c>
    </row>
    <row r="8" spans="3:9" ht="25.8">
      <c r="C8" s="24" t="s">
        <v>26</v>
      </c>
      <c r="D8" s="25">
        <v>56</v>
      </c>
      <c r="E8" s="49">
        <v>88</v>
      </c>
      <c r="F8" s="49">
        <v>44</v>
      </c>
      <c r="G8" s="25">
        <v>26</v>
      </c>
      <c r="H8" s="49">
        <v>50</v>
      </c>
      <c r="I8" s="25">
        <v>74</v>
      </c>
    </row>
    <row r="9" spans="3:9" ht="25.8">
      <c r="C9" s="23" t="s">
        <v>27</v>
      </c>
      <c r="D9" s="26">
        <v>56.88</v>
      </c>
      <c r="E9" s="65">
        <v>96.46</v>
      </c>
      <c r="F9" s="65">
        <v>12.96</v>
      </c>
      <c r="G9" s="26">
        <v>115</v>
      </c>
      <c r="H9" s="65">
        <v>23</v>
      </c>
      <c r="I9" s="26">
        <v>5.6</v>
      </c>
    </row>
    <row r="10" spans="3:9" s="4" customFormat="1"/>
    <row r="11" spans="3:9" s="4" customFormat="1" ht="31.2">
      <c r="D11" s="35" t="s">
        <v>66</v>
      </c>
    </row>
    <row r="12" spans="3:9" s="4" customFormat="1">
      <c r="D12" s="50" t="s">
        <v>25</v>
      </c>
      <c r="E12" s="50" t="s">
        <v>26</v>
      </c>
      <c r="F12" s="50" t="s">
        <v>27</v>
      </c>
    </row>
    <row r="13" spans="3:9" ht="25.8">
      <c r="C13" s="22" t="s">
        <v>24</v>
      </c>
      <c r="D13" s="22" t="str">
        <f>HLOOKUP(C13,$C$6:$I$9,2,FALSE)</f>
        <v>AC-001-004</v>
      </c>
      <c r="E13" s="25">
        <f>HLOOKUP(C13,$C$6:$I$9,3,FALSE)</f>
        <v>44</v>
      </c>
      <c r="F13" s="26">
        <f>HLOOKUP(C13,$C$6:$I$9,4,FALSE)</f>
        <v>12.96</v>
      </c>
      <c r="G13" s="4"/>
      <c r="H13" s="4"/>
      <c r="I13" s="4"/>
    </row>
    <row r="14" spans="3:9" s="4" customFormat="1" ht="25.8">
      <c r="C14" s="22" t="s">
        <v>30</v>
      </c>
      <c r="D14" s="22" t="str">
        <f t="shared" ref="D14:D15" si="0">HLOOKUP(C14,$C$6:$I$9,2,FALSE)</f>
        <v>AC-001-003</v>
      </c>
      <c r="E14" s="25">
        <f t="shared" ref="E14:E15" si="1">HLOOKUP(C14,$C$6:$I$9,3,FALSE)</f>
        <v>88</v>
      </c>
      <c r="F14" s="26">
        <f t="shared" ref="F14:F15" si="2">HLOOKUP(C14,$C$6:$I$9,4,FALSE)</f>
        <v>96.46</v>
      </c>
    </row>
    <row r="15" spans="3:9" s="4" customFormat="1" ht="25.8">
      <c r="C15" s="22" t="s">
        <v>34</v>
      </c>
      <c r="D15" s="22" t="str">
        <f t="shared" si="0"/>
        <v>AC-001-006</v>
      </c>
      <c r="E15" s="25">
        <f t="shared" si="1"/>
        <v>50</v>
      </c>
      <c r="F15" s="26">
        <f t="shared" si="2"/>
        <v>23</v>
      </c>
    </row>
    <row r="16" spans="3:9" s="4" customFormat="1"/>
    <row r="17" s="4" customFormat="1"/>
    <row r="18" s="4" customFormat="1"/>
    <row r="19" s="4" customFormat="1"/>
    <row r="20" s="4" customFormat="1"/>
    <row r="21" s="4" customFormat="1"/>
    <row r="22" s="4" customFormat="1"/>
    <row r="23" s="4" customFormat="1"/>
    <row r="24" s="4" customFormat="1"/>
    <row r="25" s="4" customFormat="1"/>
    <row r="26" s="4" customFormat="1"/>
    <row r="27" s="4" customFormat="1"/>
    <row r="28" s="4" customFormat="1"/>
    <row r="29" s="4" customFormat="1"/>
    <row r="30" s="4" customFormat="1"/>
    <row r="31" s="4" customFormat="1"/>
    <row r="32" s="4" customFormat="1"/>
    <row r="33" s="4" customFormat="1"/>
    <row r="34" s="4" customFormat="1"/>
    <row r="35" s="4" customFormat="1"/>
    <row r="36" s="4" customFormat="1"/>
    <row r="37" s="4" customFormat="1"/>
    <row r="38" s="4" customFormat="1"/>
    <row r="39" s="4" customFormat="1"/>
    <row r="40" s="4" customFormat="1"/>
    <row r="41" s="4" customFormat="1"/>
    <row r="42" s="4" customFormat="1"/>
    <row r="43" s="4" customFormat="1"/>
    <row r="44" s="4" customFormat="1"/>
    <row r="45" s="4" customFormat="1"/>
    <row r="46" s="4" customFormat="1"/>
    <row r="47" s="4" customFormat="1"/>
    <row r="48" s="4" customFormat="1"/>
    <row r="49" s="4" customFormat="1"/>
    <row r="50" s="4" customFormat="1"/>
    <row r="51" s="4" customFormat="1"/>
    <row r="52" s="4" customFormat="1"/>
    <row r="53" s="4" customFormat="1"/>
    <row r="54" s="4" customFormat="1"/>
    <row r="55" s="4" customFormat="1"/>
    <row r="56" s="4" customFormat="1"/>
    <row r="57" s="4" customFormat="1"/>
    <row r="58" s="4" customFormat="1"/>
    <row r="59" s="4" customFormat="1"/>
    <row r="60" s="4" customFormat="1"/>
    <row r="61" s="4" customFormat="1"/>
    <row r="62" s="4" customFormat="1"/>
    <row r="63" s="4" customFormat="1"/>
    <row r="64" s="4" customFormat="1"/>
    <row r="65" spans="3:9" s="4" customFormat="1"/>
    <row r="66" spans="3:9" s="4" customFormat="1"/>
    <row r="67" spans="3:9" s="4" customFormat="1" ht="15">
      <c r="C67" s="127" t="s">
        <v>81</v>
      </c>
      <c r="D67" s="127"/>
      <c r="E67" s="127"/>
      <c r="F67" s="127"/>
    </row>
    <row r="68" spans="3:9" s="4" customFormat="1" ht="15" thickBot="1"/>
    <row r="69" spans="3:9" s="4" customFormat="1" ht="38.4" customHeight="1" thickBot="1">
      <c r="C69" s="131" t="s">
        <v>71</v>
      </c>
      <c r="D69" s="132"/>
      <c r="E69" s="132"/>
      <c r="F69" s="132"/>
      <c r="G69" s="133"/>
    </row>
    <row r="70" spans="3:9" s="4" customFormat="1"/>
    <row r="71" spans="3:9" s="4" customFormat="1"/>
    <row r="72" spans="3:9" s="4" customFormat="1">
      <c r="C72" s="57" t="s">
        <v>84</v>
      </c>
      <c r="D72" s="57" t="s">
        <v>85</v>
      </c>
      <c r="E72" s="57" t="s">
        <v>86</v>
      </c>
      <c r="F72" s="57" t="s">
        <v>87</v>
      </c>
      <c r="G72" s="57" t="s">
        <v>88</v>
      </c>
      <c r="H72" s="57" t="s">
        <v>89</v>
      </c>
      <c r="I72" s="57" t="s">
        <v>90</v>
      </c>
    </row>
    <row r="73" spans="3:9" s="4" customFormat="1">
      <c r="C73" s="52" t="s">
        <v>91</v>
      </c>
      <c r="D73" s="56">
        <v>1000</v>
      </c>
      <c r="E73" s="56">
        <v>1000</v>
      </c>
      <c r="F73" s="56">
        <v>1000</v>
      </c>
      <c r="G73" s="56">
        <v>1000</v>
      </c>
      <c r="H73" s="56">
        <v>1000</v>
      </c>
      <c r="I73" s="56">
        <v>1000</v>
      </c>
    </row>
    <row r="74" spans="3:9" s="4" customFormat="1">
      <c r="C74" s="52" t="s">
        <v>92</v>
      </c>
      <c r="D74" s="56">
        <v>300</v>
      </c>
      <c r="E74" s="56">
        <v>250</v>
      </c>
      <c r="F74" s="66">
        <v>350</v>
      </c>
      <c r="G74" s="66">
        <v>400</v>
      </c>
      <c r="H74" s="56">
        <v>300</v>
      </c>
      <c r="I74" s="56">
        <v>350</v>
      </c>
    </row>
    <row r="75" spans="3:9" s="4" customFormat="1">
      <c r="C75" s="52" t="s">
        <v>93</v>
      </c>
      <c r="D75" s="56">
        <v>150</v>
      </c>
      <c r="E75" s="56">
        <v>150</v>
      </c>
      <c r="F75" s="56">
        <v>150</v>
      </c>
      <c r="G75" s="56">
        <v>150</v>
      </c>
      <c r="H75" s="56">
        <v>150</v>
      </c>
      <c r="I75" s="56">
        <v>150</v>
      </c>
    </row>
    <row r="76" spans="3:9" s="4" customFormat="1">
      <c r="C76" s="52" t="s">
        <v>94</v>
      </c>
      <c r="D76" s="56">
        <v>200</v>
      </c>
      <c r="E76" s="56">
        <v>200</v>
      </c>
      <c r="F76" s="56">
        <v>200</v>
      </c>
      <c r="G76" s="56">
        <v>200</v>
      </c>
      <c r="H76" s="56">
        <v>200</v>
      </c>
      <c r="I76" s="56">
        <v>200</v>
      </c>
    </row>
    <row r="77" spans="3:9" s="4" customFormat="1">
      <c r="C77" s="52" t="s">
        <v>95</v>
      </c>
      <c r="D77" s="56">
        <v>100</v>
      </c>
      <c r="E77" s="56">
        <v>150</v>
      </c>
      <c r="F77" s="56">
        <v>100</v>
      </c>
      <c r="G77" s="66">
        <v>150</v>
      </c>
      <c r="H77" s="56">
        <v>100</v>
      </c>
      <c r="I77" s="56">
        <v>150</v>
      </c>
    </row>
    <row r="78" spans="3:9" s="4" customFormat="1">
      <c r="C78" s="52" t="s">
        <v>96</v>
      </c>
      <c r="D78" s="56">
        <v>50</v>
      </c>
      <c r="E78" s="56">
        <v>75</v>
      </c>
      <c r="F78" s="56">
        <v>50</v>
      </c>
      <c r="G78" s="56">
        <v>75</v>
      </c>
      <c r="H78" s="56">
        <v>50</v>
      </c>
      <c r="I78" s="56">
        <v>75</v>
      </c>
    </row>
    <row r="79" spans="3:9" s="4" customFormat="1">
      <c r="C79" s="52" t="s">
        <v>97</v>
      </c>
      <c r="D79" s="56">
        <v>500</v>
      </c>
      <c r="E79" s="56">
        <v>500</v>
      </c>
      <c r="F79" s="56">
        <v>500</v>
      </c>
      <c r="G79" s="56">
        <v>500</v>
      </c>
      <c r="H79" s="56">
        <v>500</v>
      </c>
      <c r="I79" s="56">
        <v>500</v>
      </c>
    </row>
    <row r="80" spans="3:9" s="4" customFormat="1">
      <c r="C80" s="52" t="s">
        <v>98</v>
      </c>
      <c r="D80" s="56">
        <v>100</v>
      </c>
      <c r="E80" s="56">
        <v>100</v>
      </c>
      <c r="F80" s="56">
        <v>100</v>
      </c>
      <c r="G80" s="56">
        <v>100</v>
      </c>
      <c r="H80" s="56">
        <v>100</v>
      </c>
      <c r="I80" s="56">
        <v>100</v>
      </c>
    </row>
    <row r="81" spans="3:8" s="4" customFormat="1"/>
    <row r="82" spans="3:8" s="4" customFormat="1">
      <c r="D82" s="52" t="s">
        <v>95</v>
      </c>
    </row>
    <row r="83" spans="3:8" s="4" customFormat="1">
      <c r="C83" s="57" t="s">
        <v>88</v>
      </c>
      <c r="D83" s="62">
        <f>HLOOKUP(C83,$C$72:$I$80,6,FALSE)</f>
        <v>150</v>
      </c>
    </row>
    <row r="84" spans="3:8" s="4" customFormat="1"/>
    <row r="85" spans="3:8" s="4" customFormat="1" ht="15" thickBot="1"/>
    <row r="86" spans="3:8" s="4" customFormat="1" ht="51.6" customHeight="1" thickBot="1">
      <c r="C86" s="131" t="s">
        <v>70</v>
      </c>
      <c r="D86" s="132"/>
      <c r="E86" s="132"/>
      <c r="F86" s="132"/>
      <c r="G86" s="133"/>
    </row>
    <row r="87" spans="3:8" s="4" customFormat="1"/>
    <row r="88" spans="3:8" s="4" customFormat="1"/>
    <row r="89" spans="3:8" s="4" customFormat="1">
      <c r="C89" s="58" t="s">
        <v>99</v>
      </c>
      <c r="D89" s="58" t="s">
        <v>100</v>
      </c>
      <c r="E89" s="58" t="s">
        <v>101</v>
      </c>
      <c r="F89" s="58" t="s">
        <v>102</v>
      </c>
      <c r="G89" s="58" t="s">
        <v>103</v>
      </c>
      <c r="H89" s="58" t="s">
        <v>104</v>
      </c>
    </row>
    <row r="90" spans="3:8" s="4" customFormat="1">
      <c r="C90" s="52" t="s">
        <v>105</v>
      </c>
      <c r="D90" s="60">
        <v>500</v>
      </c>
      <c r="E90" s="59" t="s">
        <v>106</v>
      </c>
      <c r="F90" s="59" t="s">
        <v>107</v>
      </c>
      <c r="G90" s="59" t="s">
        <v>108</v>
      </c>
      <c r="H90" s="59" t="s">
        <v>109</v>
      </c>
    </row>
    <row r="91" spans="3:8" s="4" customFormat="1">
      <c r="C91" s="52" t="s">
        <v>110</v>
      </c>
      <c r="D91" s="60">
        <v>600</v>
      </c>
      <c r="E91" s="59" t="s">
        <v>111</v>
      </c>
      <c r="F91" s="59" t="s">
        <v>112</v>
      </c>
      <c r="G91" s="59" t="s">
        <v>113</v>
      </c>
      <c r="H91" s="59" t="s">
        <v>114</v>
      </c>
    </row>
    <row r="92" spans="3:8" s="4" customFormat="1">
      <c r="C92" s="52" t="s">
        <v>115</v>
      </c>
      <c r="D92" s="60">
        <v>450</v>
      </c>
      <c r="E92" s="67" t="s">
        <v>116</v>
      </c>
      <c r="F92" s="59" t="s">
        <v>117</v>
      </c>
      <c r="G92" s="59" t="s">
        <v>118</v>
      </c>
      <c r="H92" s="59" t="s">
        <v>119</v>
      </c>
    </row>
    <row r="93" spans="3:8">
      <c r="C93" s="1" t="s">
        <v>120</v>
      </c>
      <c r="D93" s="61">
        <v>700</v>
      </c>
      <c r="E93" s="48" t="s">
        <v>121</v>
      </c>
      <c r="F93" s="48" t="s">
        <v>122</v>
      </c>
      <c r="G93" s="48" t="s">
        <v>123</v>
      </c>
      <c r="H93" s="48" t="s">
        <v>124</v>
      </c>
    </row>
    <row r="94" spans="3:8" s="4" customFormat="1">
      <c r="C94" s="52"/>
      <c r="D94" s="52"/>
      <c r="E94" s="52"/>
      <c r="F94" s="52"/>
      <c r="G94" s="52"/>
      <c r="H94" s="52"/>
    </row>
    <row r="95" spans="3:8" s="4" customFormat="1"/>
    <row r="96" spans="3:8" s="4" customFormat="1">
      <c r="D96" s="52" t="s">
        <v>115</v>
      </c>
    </row>
    <row r="97" spans="3:10" s="4" customFormat="1">
      <c r="C97" s="58" t="s">
        <v>101</v>
      </c>
      <c r="D97" s="62" t="str">
        <f>HLOOKUP(C97,$C$89:$H$94,4,FALSE)</f>
        <v xml:space="preserve"> 1.3 lbs  </v>
      </c>
    </row>
    <row r="98" spans="3:10" s="4" customFormat="1"/>
    <row r="99" spans="3:10" s="4" customFormat="1"/>
    <row r="100" spans="3:10" s="4" customFormat="1" ht="15" thickBot="1"/>
    <row r="101" spans="3:10" s="4" customFormat="1" ht="38.4" customHeight="1" thickBot="1">
      <c r="C101" s="131" t="s">
        <v>69</v>
      </c>
      <c r="D101" s="132"/>
      <c r="E101" s="132"/>
      <c r="F101" s="132"/>
      <c r="G101" s="133"/>
    </row>
    <row r="102" spans="3:10" s="4" customFormat="1"/>
    <row r="103" spans="3:10" s="4" customFormat="1"/>
    <row r="104" spans="3:10" s="4" customFormat="1">
      <c r="C104" s="58" t="s">
        <v>125</v>
      </c>
      <c r="D104" s="58" t="s">
        <v>126</v>
      </c>
      <c r="E104" s="58" t="s">
        <v>127</v>
      </c>
      <c r="F104" s="58" t="s">
        <v>128</v>
      </c>
      <c r="G104" s="58" t="s">
        <v>129</v>
      </c>
      <c r="H104" s="58" t="s">
        <v>130</v>
      </c>
      <c r="I104" s="58" t="s">
        <v>131</v>
      </c>
      <c r="J104" s="58" t="s">
        <v>132</v>
      </c>
    </row>
    <row r="105" spans="3:10" s="4" customFormat="1">
      <c r="C105" s="52" t="s">
        <v>133</v>
      </c>
      <c r="D105" s="59">
        <v>10</v>
      </c>
      <c r="E105" s="59">
        <v>7</v>
      </c>
      <c r="F105" s="59">
        <v>2</v>
      </c>
      <c r="G105" s="59">
        <v>1</v>
      </c>
      <c r="H105" s="59">
        <v>20</v>
      </c>
      <c r="I105" s="59">
        <v>10</v>
      </c>
      <c r="J105" s="59">
        <v>23</v>
      </c>
    </row>
    <row r="106" spans="3:10" s="4" customFormat="1">
      <c r="C106" s="52" t="s">
        <v>134</v>
      </c>
      <c r="D106" s="59">
        <v>10</v>
      </c>
      <c r="E106" s="59">
        <v>6</v>
      </c>
      <c r="F106" s="59">
        <v>3</v>
      </c>
      <c r="G106" s="59">
        <v>1</v>
      </c>
      <c r="H106" s="59">
        <v>18</v>
      </c>
      <c r="I106" s="59">
        <v>8</v>
      </c>
      <c r="J106" s="59">
        <v>21</v>
      </c>
    </row>
    <row r="107" spans="3:10" s="4" customFormat="1">
      <c r="C107" s="52" t="s">
        <v>135</v>
      </c>
      <c r="D107" s="59">
        <v>10</v>
      </c>
      <c r="E107" s="59">
        <v>5</v>
      </c>
      <c r="F107" s="59">
        <v>3</v>
      </c>
      <c r="G107" s="59">
        <v>2</v>
      </c>
      <c r="H107" s="59">
        <v>15</v>
      </c>
      <c r="I107" s="59">
        <v>12</v>
      </c>
      <c r="J107" s="59">
        <v>18</v>
      </c>
    </row>
    <row r="108" spans="3:10" s="4" customFormat="1">
      <c r="C108" s="52" t="s">
        <v>136</v>
      </c>
      <c r="D108" s="59">
        <v>10</v>
      </c>
      <c r="E108" s="59">
        <v>4</v>
      </c>
      <c r="F108" s="59">
        <v>2</v>
      </c>
      <c r="G108" s="59">
        <v>4</v>
      </c>
      <c r="H108" s="59">
        <v>14</v>
      </c>
      <c r="I108" s="59">
        <v>14</v>
      </c>
      <c r="J108" s="67">
        <v>14</v>
      </c>
    </row>
    <row r="109" spans="3:10" s="4" customFormat="1">
      <c r="C109" s="52" t="s">
        <v>137</v>
      </c>
      <c r="D109" s="59">
        <v>10</v>
      </c>
      <c r="E109" s="59">
        <v>3</v>
      </c>
      <c r="F109" s="59">
        <v>4</v>
      </c>
      <c r="G109" s="59">
        <v>3</v>
      </c>
      <c r="H109" s="59">
        <v>12</v>
      </c>
      <c r="I109" s="59">
        <v>12</v>
      </c>
      <c r="J109" s="59">
        <v>13</v>
      </c>
    </row>
    <row r="110" spans="3:10" s="4" customFormat="1">
      <c r="C110" s="52"/>
      <c r="D110" s="59"/>
      <c r="E110" s="59"/>
      <c r="F110" s="59"/>
      <c r="G110" s="59"/>
      <c r="H110" s="59"/>
      <c r="I110" s="59"/>
      <c r="J110" s="59"/>
    </row>
    <row r="111" spans="3:10" s="4" customFormat="1"/>
    <row r="112" spans="3:10" s="4" customFormat="1">
      <c r="D112" s="52" t="s">
        <v>136</v>
      </c>
    </row>
    <row r="113" spans="3:9" s="4" customFormat="1">
      <c r="C113" s="58" t="s">
        <v>132</v>
      </c>
      <c r="D113" s="62">
        <f>HLOOKUP(C113,$C$104:$J$110,5,FALSE)</f>
        <v>14</v>
      </c>
    </row>
    <row r="114" spans="3:9" s="4" customFormat="1"/>
    <row r="115" spans="3:9" s="4" customFormat="1"/>
    <row r="116" spans="3:9" s="4" customFormat="1" ht="15" thickBot="1"/>
    <row r="117" spans="3:9" s="4" customFormat="1" ht="38.4" customHeight="1" thickBot="1">
      <c r="C117" s="131" t="s">
        <v>68</v>
      </c>
      <c r="D117" s="132"/>
      <c r="E117" s="132"/>
      <c r="F117" s="132"/>
      <c r="G117" s="133"/>
    </row>
    <row r="118" spans="3:9" s="4" customFormat="1"/>
    <row r="119" spans="3:9">
      <c r="C119" s="58" t="s">
        <v>138</v>
      </c>
      <c r="D119" s="58" t="s">
        <v>139</v>
      </c>
      <c r="E119" s="58" t="s">
        <v>140</v>
      </c>
      <c r="F119" s="58" t="s">
        <v>141</v>
      </c>
      <c r="G119" s="58" t="s">
        <v>142</v>
      </c>
      <c r="H119" s="58" t="s">
        <v>143</v>
      </c>
      <c r="I119" s="4"/>
    </row>
    <row r="120" spans="3:9">
      <c r="C120" s="1" t="s">
        <v>144</v>
      </c>
      <c r="D120" s="48" t="s">
        <v>145</v>
      </c>
      <c r="E120" s="48" t="s">
        <v>146</v>
      </c>
      <c r="F120" s="48" t="s">
        <v>147</v>
      </c>
      <c r="G120" s="48" t="s">
        <v>148</v>
      </c>
      <c r="H120" s="48" t="s">
        <v>149</v>
      </c>
      <c r="I120" s="4"/>
    </row>
    <row r="121" spans="3:9">
      <c r="C121" s="1" t="s">
        <v>150</v>
      </c>
      <c r="D121" s="48" t="s">
        <v>151</v>
      </c>
      <c r="E121" s="48" t="s">
        <v>152</v>
      </c>
      <c r="F121" s="48" t="s">
        <v>153</v>
      </c>
      <c r="G121" s="48" t="s">
        <v>154</v>
      </c>
      <c r="H121" s="48" t="s">
        <v>155</v>
      </c>
      <c r="I121" s="4"/>
    </row>
    <row r="122" spans="3:9">
      <c r="C122" s="68" t="s">
        <v>156</v>
      </c>
      <c r="D122" s="67" t="s">
        <v>157</v>
      </c>
      <c r="E122" s="67" t="s">
        <v>158</v>
      </c>
      <c r="F122" s="67" t="s">
        <v>159</v>
      </c>
      <c r="G122" s="67" t="s">
        <v>160</v>
      </c>
      <c r="H122" s="67" t="s">
        <v>161</v>
      </c>
      <c r="I122" s="4"/>
    </row>
    <row r="123" spans="3:9">
      <c r="C123" s="1" t="s">
        <v>162</v>
      </c>
      <c r="D123" s="48" t="s">
        <v>163</v>
      </c>
      <c r="E123" s="48" t="s">
        <v>164</v>
      </c>
      <c r="F123" s="48" t="s">
        <v>165</v>
      </c>
      <c r="G123" s="48" t="s">
        <v>166</v>
      </c>
      <c r="H123" s="48" t="s">
        <v>167</v>
      </c>
      <c r="I123" s="4"/>
    </row>
    <row r="124" spans="3:9" s="4" customFormat="1">
      <c r="C124" s="52" t="s">
        <v>168</v>
      </c>
      <c r="D124" s="59" t="s">
        <v>169</v>
      </c>
      <c r="E124" s="59" t="s">
        <v>170</v>
      </c>
      <c r="F124" s="59" t="s">
        <v>171</v>
      </c>
      <c r="G124" s="59" t="s">
        <v>166</v>
      </c>
      <c r="H124" s="59" t="s">
        <v>172</v>
      </c>
    </row>
    <row r="125" spans="3:9" s="4" customFormat="1"/>
    <row r="126" spans="3:9" s="4" customFormat="1"/>
    <row r="127" spans="3:9" s="4" customFormat="1">
      <c r="D127" s="1" t="s">
        <v>156</v>
      </c>
    </row>
    <row r="128" spans="3:9" s="4" customFormat="1">
      <c r="C128" s="58" t="s">
        <v>139</v>
      </c>
      <c r="D128" s="52" t="str">
        <f>HLOOKUP(C128,$C$119:$H$124,4,FALSE)</f>
        <v xml:space="preserve"> Ground Beef    </v>
      </c>
    </row>
    <row r="129" spans="3:8" s="4" customFormat="1">
      <c r="C129" s="58" t="s">
        <v>140</v>
      </c>
      <c r="D129" s="52" t="str">
        <f t="shared" ref="D129:D132" si="3">HLOOKUP(C129,$C$119:$H$124,4,FALSE)</f>
        <v xml:space="preserve"> Onion          </v>
      </c>
    </row>
    <row r="130" spans="3:8" s="4" customFormat="1">
      <c r="C130" s="58" t="s">
        <v>141</v>
      </c>
      <c r="D130" s="52" t="str">
        <f t="shared" si="3"/>
        <v xml:space="preserve"> Tomato Sauce   </v>
      </c>
    </row>
    <row r="131" spans="3:8" s="4" customFormat="1">
      <c r="C131" s="58" t="s">
        <v>142</v>
      </c>
      <c r="D131" s="52" t="str">
        <f t="shared" si="3"/>
        <v xml:space="preserve"> Pasta          </v>
      </c>
    </row>
    <row r="132" spans="3:8" s="4" customFormat="1">
      <c r="C132" s="58" t="s">
        <v>143</v>
      </c>
      <c r="D132" s="52" t="str">
        <f t="shared" si="3"/>
        <v xml:space="preserve"> Parmesan Cheese</v>
      </c>
    </row>
    <row r="133" spans="3:8" s="4" customFormat="1"/>
    <row r="134" spans="3:8" s="4" customFormat="1" ht="15" thickBot="1"/>
    <row r="135" spans="3:8" s="4" customFormat="1" ht="38.4" customHeight="1" thickBot="1">
      <c r="C135" s="131" t="s">
        <v>67</v>
      </c>
      <c r="D135" s="132"/>
      <c r="E135" s="132"/>
      <c r="F135" s="132"/>
      <c r="G135" s="133"/>
    </row>
    <row r="136" spans="3:8" s="4" customFormat="1"/>
    <row r="137" spans="3:8" s="4" customFormat="1">
      <c r="C137" s="58" t="s">
        <v>173</v>
      </c>
      <c r="D137" s="58" t="s">
        <v>174</v>
      </c>
      <c r="E137" s="58" t="s">
        <v>175</v>
      </c>
      <c r="F137" s="58" t="s">
        <v>176</v>
      </c>
      <c r="G137" s="58" t="s">
        <v>177</v>
      </c>
      <c r="H137" s="58" t="s">
        <v>178</v>
      </c>
    </row>
    <row r="138" spans="3:8" s="4" customFormat="1">
      <c r="C138" s="52" t="s">
        <v>179</v>
      </c>
      <c r="D138" s="59" t="s">
        <v>180</v>
      </c>
      <c r="E138" s="59" t="s">
        <v>180</v>
      </c>
      <c r="F138" s="59" t="s">
        <v>180</v>
      </c>
      <c r="G138" s="59" t="s">
        <v>180</v>
      </c>
      <c r="H138" s="59" t="s">
        <v>181</v>
      </c>
    </row>
    <row r="139" spans="3:8" s="4" customFormat="1">
      <c r="C139" s="52" t="s">
        <v>182</v>
      </c>
      <c r="D139" s="59" t="s">
        <v>180</v>
      </c>
      <c r="E139" s="59" t="s">
        <v>180</v>
      </c>
      <c r="F139" s="59" t="s">
        <v>180</v>
      </c>
      <c r="G139" s="59" t="s">
        <v>181</v>
      </c>
      <c r="H139" s="59" t="s">
        <v>180</v>
      </c>
    </row>
    <row r="140" spans="3:8" s="4" customFormat="1">
      <c r="C140" s="52" t="s">
        <v>183</v>
      </c>
      <c r="D140" s="59" t="s">
        <v>181</v>
      </c>
      <c r="E140" s="59" t="s">
        <v>180</v>
      </c>
      <c r="F140" s="59" t="s">
        <v>180</v>
      </c>
      <c r="G140" s="59" t="s">
        <v>180</v>
      </c>
      <c r="H140" s="59" t="s">
        <v>181</v>
      </c>
    </row>
    <row r="141" spans="3:8" s="4" customFormat="1">
      <c r="C141" s="52" t="s">
        <v>184</v>
      </c>
      <c r="D141" s="59" t="s">
        <v>185</v>
      </c>
      <c r="E141" s="59" t="s">
        <v>180</v>
      </c>
      <c r="F141" s="59" t="s">
        <v>180</v>
      </c>
      <c r="G141" s="59" t="s">
        <v>180</v>
      </c>
      <c r="H141" s="59" t="s">
        <v>181</v>
      </c>
    </row>
    <row r="142" spans="3:8" s="4" customFormat="1">
      <c r="C142" s="52" t="s">
        <v>186</v>
      </c>
      <c r="D142" s="59" t="s">
        <v>185</v>
      </c>
      <c r="E142" s="59" t="s">
        <v>180</v>
      </c>
      <c r="F142" s="59" t="s">
        <v>181</v>
      </c>
      <c r="G142" s="59" t="s">
        <v>180</v>
      </c>
      <c r="H142" s="59" t="s">
        <v>180</v>
      </c>
    </row>
    <row r="143" spans="3:8" s="4" customFormat="1">
      <c r="C143" s="52"/>
      <c r="D143" s="59"/>
      <c r="E143" s="59"/>
      <c r="F143" s="59"/>
      <c r="G143" s="59"/>
      <c r="H143" s="59"/>
    </row>
    <row r="144" spans="3:8" s="4" customFormat="1"/>
    <row r="145" spans="3:4" s="4" customFormat="1"/>
    <row r="146" spans="3:4" s="4" customFormat="1">
      <c r="D146" s="52" t="s">
        <v>179</v>
      </c>
    </row>
    <row r="147" spans="3:4" s="4" customFormat="1">
      <c r="C147" s="58" t="s">
        <v>174</v>
      </c>
      <c r="D147" s="59" t="str">
        <f>HLOOKUP(C147,$C$137:$H$143,2,FALSE)</f>
        <v xml:space="preserve"> Yes          </v>
      </c>
    </row>
    <row r="148" spans="3:4" s="4" customFormat="1">
      <c r="C148" s="58" t="s">
        <v>175</v>
      </c>
      <c r="D148" s="59" t="str">
        <f t="shared" ref="D148:D151" si="4">HLOOKUP(C148,$C$137:$H$143,2,FALSE)</f>
        <v xml:space="preserve"> Yes          </v>
      </c>
    </row>
    <row r="149" spans="3:4" s="4" customFormat="1">
      <c r="C149" s="58" t="s">
        <v>176</v>
      </c>
      <c r="D149" s="59" t="str">
        <f t="shared" si="4"/>
        <v xml:space="preserve"> Yes          </v>
      </c>
    </row>
    <row r="150" spans="3:4" s="4" customFormat="1">
      <c r="C150" s="58" t="s">
        <v>177</v>
      </c>
      <c r="D150" s="59" t="str">
        <f t="shared" si="4"/>
        <v xml:space="preserve"> Yes          </v>
      </c>
    </row>
    <row r="151" spans="3:4" s="4" customFormat="1">
      <c r="C151" s="58" t="s">
        <v>178</v>
      </c>
      <c r="D151" s="59" t="str">
        <f t="shared" si="4"/>
        <v xml:space="preserve"> No           </v>
      </c>
    </row>
    <row r="152" spans="3:4" s="4" customFormat="1"/>
    <row r="153" spans="3:4" s="4" customFormat="1"/>
    <row r="154" spans="3:4" s="4" customFormat="1"/>
    <row r="155" spans="3:4" s="4" customFormat="1"/>
    <row r="156" spans="3:4" s="4" customFormat="1"/>
    <row r="157" spans="3:4" s="4" customFormat="1"/>
    <row r="158" spans="3:4" s="4" customFormat="1"/>
    <row r="159" spans="3:4" s="4" customFormat="1"/>
    <row r="160" spans="3:4" s="4" customFormat="1"/>
    <row r="161" s="4" customFormat="1"/>
    <row r="162" s="4" customFormat="1"/>
    <row r="163" s="4" customFormat="1"/>
    <row r="164" s="4" customFormat="1"/>
    <row r="165" s="4" customFormat="1"/>
    <row r="166" s="4" customFormat="1"/>
  </sheetData>
  <mergeCells count="6">
    <mergeCell ref="C117:G117"/>
    <mergeCell ref="C135:G135"/>
    <mergeCell ref="C67:F67"/>
    <mergeCell ref="C69:G69"/>
    <mergeCell ref="C86:G86"/>
    <mergeCell ref="C101:G101"/>
  </mergeCells>
  <pageMargins left="0.7" right="0.7" top="0.75" bottom="0.75" header="0.3" footer="0.3"/>
  <pageSetup paperSize="9"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Advanced Practical Excel </vt:lpstr>
      <vt:lpstr>DashBoard</vt:lpstr>
      <vt:lpstr>Introduction </vt:lpstr>
      <vt:lpstr>Relatives Vs Absolute</vt:lpstr>
      <vt:lpstr>Range Name</vt:lpstr>
      <vt:lpstr>LOOKUP</vt:lpstr>
      <vt:lpstr>Hlookup</vt:lpstr>
      <vt:lpstr>Category</vt:lpstr>
      <vt:lpstr>entertaitment</vt:lpstr>
      <vt:lpstr>groceries</vt:lpstr>
      <vt:lpstr>item_Name</vt:lpstr>
      <vt:lpstr>rent</vt:lpstr>
      <vt:lpstr>Revenue</vt:lpstr>
      <vt:lpstr>transportation</vt:lpstr>
      <vt:lpstr>utilities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Vidura Chathuranga</cp:lastModifiedBy>
  <dcterms:created xsi:type="dcterms:W3CDTF">2015-06-05T18:17:20Z</dcterms:created>
  <dcterms:modified xsi:type="dcterms:W3CDTF">2023-11-01T02:18:06Z</dcterms:modified>
</cp:coreProperties>
</file>